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d.docs.live.net/5896fb78c8c8596e/Escritorio/"/>
    </mc:Choice>
  </mc:AlternateContent>
  <xr:revisionPtr revIDLastSave="0" documentId="8_{3E2FEB3A-A32A-4126-96AD-1D15FBC3DF26}" xr6:coauthVersionLast="47" xr6:coauthVersionMax="47" xr10:uidLastSave="{00000000-0000-0000-0000-000000000000}"/>
  <bookViews>
    <workbookView xWindow="-98" yWindow="-98" windowWidth="21795" windowHeight="12975" tabRatio="776" firstSheet="1" activeTab="11" xr2:uid="{00000000-000D-0000-FFFF-FFFF00000000}"/>
  </bookViews>
  <sheets>
    <sheet name="Portada" sheetId="1" r:id="rId1"/>
    <sheet name="1.PSyDO" sheetId="19" r:id="rId2"/>
    <sheet name="2.Com" sheetId="2" r:id="rId3"/>
    <sheet name="3.CE" sheetId="16" r:id="rId4"/>
    <sheet name="4.CE2" sheetId="17" r:id="rId5"/>
    <sheet name="5.SB" sheetId="4" r:id="rId6"/>
    <sheet name="6.UP" sheetId="5" r:id="rId7"/>
    <sheet name="7.SA" sheetId="18" r:id="rId8"/>
    <sheet name="8.MyR" sheetId="6" r:id="rId9"/>
    <sheet name="9.E1" sheetId="11" r:id="rId10"/>
    <sheet name="10.D" sheetId="8" r:id="rId11"/>
    <sheet name="AUX" sheetId="15" r:id="rId12"/>
  </sheets>
  <calcPr calcId="191029"/>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4" l="1"/>
  <c r="E31" i="4"/>
  <c r="E30" i="4"/>
  <c r="E10" i="4"/>
  <c r="E11" i="4"/>
  <c r="E12" i="4"/>
  <c r="E19" i="4"/>
  <c r="E20" i="4"/>
  <c r="E21" i="4"/>
  <c r="E22" i="4"/>
  <c r="A15" i="17"/>
  <c r="E15" i="17"/>
  <c r="E2" i="17" l="1"/>
  <c r="E3" i="17"/>
  <c r="E4" i="17"/>
  <c r="E5" i="17"/>
  <c r="E6" i="17"/>
  <c r="E7" i="17"/>
  <c r="E8" i="17"/>
  <c r="E9" i="17"/>
  <c r="E10" i="17"/>
  <c r="E11" i="17"/>
  <c r="E12" i="17"/>
  <c r="E13" i="17"/>
  <c r="E14" i="17"/>
  <c r="E16" i="17"/>
  <c r="E17" i="17"/>
  <c r="E18" i="17"/>
  <c r="E19" i="17"/>
  <c r="E20" i="17"/>
  <c r="E21" i="17"/>
  <c r="E22" i="17"/>
  <c r="E23" i="17"/>
  <c r="E24" i="17"/>
  <c r="E25" i="17"/>
  <c r="E26" i="4"/>
  <c r="E27" i="4"/>
  <c r="E28" i="4"/>
  <c r="E29" i="4"/>
  <c r="E17" i="4"/>
  <c r="E7" i="4"/>
  <c r="E6" i="4"/>
  <c r="B3" i="17" l="1"/>
  <c r="B4" i="16" l="1"/>
  <c r="F4" i="16" s="1"/>
  <c r="G4" i="17" s="1"/>
  <c r="C25" i="17" l="1"/>
  <c r="B25" i="17" s="1"/>
  <c r="C23" i="17"/>
  <c r="B23" i="17" s="1"/>
  <c r="C21" i="17"/>
  <c r="B21" i="17" s="1"/>
  <c r="C19" i="17"/>
  <c r="B19" i="17" s="1"/>
  <c r="C17" i="17"/>
  <c r="B17" i="17" s="1"/>
  <c r="C13" i="17"/>
  <c r="B13" i="17" s="1"/>
  <c r="C11" i="17"/>
  <c r="B11" i="17" s="1"/>
  <c r="C9" i="17"/>
  <c r="B9" i="17" s="1"/>
  <c r="C7" i="17"/>
  <c r="B7" i="17" s="1"/>
  <c r="C5" i="17"/>
  <c r="B5" i="17" s="1"/>
  <c r="A3" i="17"/>
  <c r="A2" i="17"/>
  <c r="A4" i="17"/>
  <c r="A6" i="17"/>
  <c r="A8" i="17"/>
  <c r="A10" i="17"/>
  <c r="A12" i="17"/>
  <c r="A14" i="17"/>
  <c r="A16" i="17"/>
  <c r="A18" i="17"/>
  <c r="A20" i="17"/>
  <c r="A22" i="17"/>
  <c r="A24" i="17"/>
  <c r="B14" i="16"/>
  <c r="F14" i="16" s="1"/>
  <c r="G24" i="17" s="1"/>
  <c r="B13" i="16"/>
  <c r="F13" i="16" s="1"/>
  <c r="G22" i="17" s="1"/>
  <c r="B12" i="16"/>
  <c r="F12" i="16" s="1"/>
  <c r="G20" i="17" s="1"/>
  <c r="B11" i="16"/>
  <c r="F11" i="16" s="1"/>
  <c r="G18" i="17" s="1"/>
  <c r="B10" i="16"/>
  <c r="F10" i="16" s="1"/>
  <c r="G16" i="17" s="1"/>
  <c r="B9" i="16"/>
  <c r="F9" i="16" s="1"/>
  <c r="B3" i="16"/>
  <c r="F3" i="16" s="1"/>
  <c r="B5" i="16"/>
  <c r="F5" i="16" s="1"/>
  <c r="G6" i="17" s="1"/>
  <c r="B6" i="16"/>
  <c r="F6" i="16" s="1"/>
  <c r="G8" i="17" s="1"/>
  <c r="B7" i="16"/>
  <c r="F7" i="16" s="1"/>
  <c r="G10" i="17" s="1"/>
  <c r="B8" i="16"/>
  <c r="F8" i="16" s="1"/>
  <c r="G12" i="17" s="1"/>
  <c r="E3" i="4"/>
  <c r="E4" i="4"/>
  <c r="E5" i="4"/>
  <c r="E8" i="4"/>
  <c r="E9" i="4"/>
  <c r="E13" i="4"/>
  <c r="E14" i="4"/>
  <c r="E15" i="4"/>
  <c r="E16" i="4"/>
  <c r="E18" i="4"/>
  <c r="E23" i="4"/>
  <c r="E24" i="4"/>
  <c r="E25" i="4"/>
  <c r="A5" i="17" l="1"/>
  <c r="G5" i="17"/>
  <c r="A23" i="17"/>
  <c r="G23" i="17"/>
  <c r="A21" i="17"/>
  <c r="G21" i="17"/>
  <c r="A19" i="17"/>
  <c r="G19" i="17"/>
  <c r="G15" i="17"/>
  <c r="G14" i="17"/>
  <c r="A17" i="17"/>
  <c r="G17" i="17"/>
  <c r="A7" i="17"/>
  <c r="G7" i="17"/>
  <c r="A25" i="17"/>
  <c r="G25" i="17"/>
  <c r="G2" i="17"/>
  <c r="G3" i="17"/>
  <c r="G13" i="17"/>
  <c r="A11" i="17"/>
  <c r="G11" i="17"/>
  <c r="A9" i="17"/>
  <c r="G9" i="17"/>
  <c r="A13" i="17"/>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<sst xmlns="http://schemas.openxmlformats.org/spreadsheetml/2006/main" count="861" uniqueCount="382">
  <si>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</si>
  <si>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</si>
  <si>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</si>
  <si>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</si>
  <si>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</si>
  <si>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</si>
  <si>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</si>
  <si>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</si>
  <si>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</si>
  <si>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</si>
  <si>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Los procedimientos, instrumentos de evaluación y criterios de calificación del aprendizaje del alumnado, así como el procedimiento de actuación en caso de alumnos progreso no adecuado</t>
  </si>
  <si>
    <t>Departamento</t>
  </si>
  <si>
    <t>Religión</t>
  </si>
  <si>
    <t xml:space="preserve">Las medidas de atención a la diversidad del curso de la etapa correspondiente. </t>
  </si>
  <si>
    <t>Etapa</t>
  </si>
  <si>
    <t>Primaria</t>
  </si>
  <si>
    <t>Asignatura</t>
  </si>
  <si>
    <t>Curso</t>
  </si>
  <si>
    <t>Profesor</t>
  </si>
  <si>
    <t>Fecha</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</si>
  <si>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</si>
  <si>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</si>
  <si>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</si>
  <si>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</si>
  <si>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</si>
  <si>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</si>
  <si>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</si>
  <si>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</si>
  <si>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</si>
  <si>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</si>
  <si>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</si>
  <si>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</si>
  <si>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</si>
  <si>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</si>
  <si>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</si>
  <si>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</si>
  <si>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</si>
  <si>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</si>
  <si>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</si>
  <si>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</si>
  <si>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</si>
  <si>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</si>
  <si>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</si>
  <si>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</si>
  <si>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</si>
  <si>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</si>
  <si>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</si>
  <si>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</si>
  <si>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</si>
  <si>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</si>
  <si>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</si>
  <si>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</si>
  <si>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</si>
  <si>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</si>
  <si>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</si>
  <si>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</si>
  <si>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</si>
  <si>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</si>
  <si>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</si>
  <si>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</si>
  <si>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</si>
  <si>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</si>
  <si>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</si>
  <si>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</si>
  <si>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</si>
  <si>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</si>
  <si>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</si>
  <si>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</si>
  <si>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</si>
  <si>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</si>
  <si>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</si>
  <si>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</si>
  <si>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</si>
  <si>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</si>
  <si>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</si>
  <si>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</si>
  <si>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</si>
  <si>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</si>
  <si>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</si>
  <si>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</si>
  <si>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</si>
  <si>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</si>
  <si>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</si>
  <si>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</si>
  <si>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</si>
  <si>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</si>
  <si>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</si>
  <si>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</si>
  <si>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</si>
  <si>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</si>
  <si>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</si>
  <si>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</si>
  <si>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</si>
  <si>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</si>
  <si>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</si>
  <si>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</si>
  <si>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</si>
  <si>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</si>
  <si>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</si>
  <si>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</si>
  <si>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</si>
  <si>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</si>
  <si>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</si>
  <si>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</si>
  <si>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</si>
  <si>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</si>
  <si>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</si>
  <si>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</si>
  <si>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</si>
  <si>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</si>
  <si>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</si>
  <si>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</si>
  <si>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</si>
  <si>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</si>
  <si>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</si>
  <si>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</si>
  <si>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</si>
  <si>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</si>
  <si>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</si>
  <si>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</si>
  <si>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</si>
  <si>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</si>
  <si>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</si>
  <si>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</si>
  <si>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</si>
  <si>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</si>
  <si>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</si>
  <si>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</si>
  <si>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</si>
  <si>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</si>
  <si>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</si>
  <si>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</si>
  <si>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</si>
  <si>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</si>
  <si>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</si>
  <si>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</si>
  <si>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</si>
  <si>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</si>
  <si>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</si>
  <si>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</si>
  <si>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</si>
  <si>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</si>
  <si>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</si>
  <si>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</si>
  <si>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</si>
  <si>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</si>
  <si>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</si>
  <si>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</si>
  <si>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</si>
  <si>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</si>
  <si>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</si>
  <si>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</si>
  <si>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</si>
  <si>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</si>
  <si>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</si>
  <si>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Descubrir, identificar y expresar los elementos clave de la dignidad y la identidad personal en situaciones vitales cercanas, a través de biografías inspiradoras y relatos bíblicos de alcance antropológico, para ir conformando la propia identidad y sus relaciones con autonomía, responsabilidad y empatía.</t>
  </si>
  <si>
    <t>CCL1, CCL3, CD1, CD4, CPSAA1, CPSAA2, CPSAA4, CPSAA5, CE2, CE3, CCEC3.</t>
  </si>
  <si>
    <t>Descubrir, reconocer y estimar la dimensión socioemocional expresada en la participación en diferentes estructuras de pertenencia, desarrollando destrezas y actitudes sociales teniendo en cuenta algunos principios generales de la ética cristiana, para la mejora de la convivencia y la sostenibilidad del planeta.</t>
  </si>
  <si>
    <t>CCL2, CCL5, CP3, STEM5, CD3, CPSAA3, CC1, CC2</t>
  </si>
  <si>
    <t>Identificar e interpretar las situaciones que perjudican o mejoran la buena convivencia, analizándolas con las claves personales y sociales de la propuesta cristiana, para fomentar el crecimiento moral, la cooperación con los demás y el desarrollo de valores orientados al bien común.</t>
  </si>
  <si>
    <t>CCL1, CCL5, STEM3, CD1, CPSAA3, CC3, CC4, CE1, CCEC3.</t>
  </si>
  <si>
    <t>Comprender y admirar el patrimonio cultural en algunas de sus expresiones más significativas, disfrutando de su contemplación, analizando el universo simbólico y vital que transmiten, para valorar la propia identidad cultural, promover el diálogo intercultural y generar creaciones artísticas.</t>
  </si>
  <si>
    <t>CCL4, CP3, CD2, CD3, CC3, CCEC1, CCEC2, CCEC4.</t>
  </si>
  <si>
    <t>Explorar, desarrollar y apreciar la propia interioridad y experiencia espiritual, reconociéndola en las propias emociones, afectos, símbolos y creencias, conociendo la experiencia de personajes relevantes de la tradición judeocristiana y de otras religiones, para favorecer el autoconocimiento personal, entender las vivencias de los otros y promover el diálogo y el respeto entre las diferentes tradiciones religiosas.</t>
  </si>
  <si>
    <t>CCL1, CPSAA1, CPSAA3, CPSAA5, CC3, CE2, CCEC1, CCEC3.</t>
  </si>
  <si>
    <t>Comprender los contenidos básicos del cristianismo, valorando su contribución a la sociedad, para disponer de una síntesis personal que permita dialogar, desde la propia identidad social y cultural, con otras tradiciones religiosas y áreas de conocimiento.</t>
  </si>
  <si>
    <t>CCL2, CCL3, STEM4, CD1, CPSAA4, CPSAA5, CC1, CC4, CE3, CCEC1.</t>
  </si>
  <si>
    <t>Cod. Criterio</t>
  </si>
  <si>
    <t>Cod. Comp</t>
  </si>
  <si>
    <t>Criterios de evaluación según 
Real Decreto 157/2022</t>
  </si>
  <si>
    <t>Ponderación total</t>
  </si>
  <si>
    <t>01.01</t>
  </si>
  <si>
    <t>01.02</t>
  </si>
  <si>
    <t>02.01</t>
  </si>
  <si>
    <t>02.02</t>
  </si>
  <si>
    <t>03.01</t>
  </si>
  <si>
    <t>03.02</t>
  </si>
  <si>
    <t>04.01</t>
  </si>
  <si>
    <t>04.02</t>
  </si>
  <si>
    <t>05.01</t>
  </si>
  <si>
    <t>05.02</t>
  </si>
  <si>
    <t>06.01</t>
  </si>
  <si>
    <t>06.02</t>
  </si>
  <si>
    <t>Cod.Logro</t>
  </si>
  <si>
    <t>Criterio / Subcriterio</t>
  </si>
  <si>
    <t>Cod-Subcrt</t>
  </si>
  <si>
    <t>Ponderación parcial</t>
  </si>
  <si>
    <t>Ponderación global</t>
  </si>
  <si>
    <t>Comprobar si esta</t>
  </si>
  <si>
    <t>01.01.01</t>
  </si>
  <si>
    <t>04.01.01</t>
  </si>
  <si>
    <t>Saberes básicos según Real Decreto 157/2022</t>
  </si>
  <si>
    <t>Concreción del saber para el curso</t>
  </si>
  <si>
    <t>Concrección del saber básico para otros cursos</t>
  </si>
  <si>
    <t>Nivel1</t>
  </si>
  <si>
    <t>Nivel2</t>
  </si>
  <si>
    <t>Nivel3</t>
  </si>
  <si>
    <t>(Sin cambios)</t>
  </si>
  <si>
    <t>Verificación Impartido</t>
  </si>
  <si>
    <t>3º Primaria</t>
  </si>
  <si>
    <t>4º Primaria</t>
  </si>
  <si>
    <t>A. Identidad personal y relaciones en diálogo con el mensaje cristiano.</t>
  </si>
  <si>
    <t>B. Cosmovisiones, tradición cristiana y cultura.</t>
  </si>
  <si>
    <t>C. Habitar el mundo plural y diverso para construir la casa común.</t>
  </si>
  <si>
    <t>UP</t>
  </si>
  <si>
    <t>Nombre</t>
  </si>
  <si>
    <t>Inicio</t>
  </si>
  <si>
    <t>Fin</t>
  </si>
  <si>
    <t>Metodologías</t>
  </si>
  <si>
    <t>Contribución  a objetivos del centro</t>
  </si>
  <si>
    <t>Saberes básicos</t>
  </si>
  <si>
    <t>Subcriterio</t>
  </si>
  <si>
    <t>Instrumetro evaluación</t>
  </si>
  <si>
    <t>Notas</t>
  </si>
  <si>
    <t>Septiembre</t>
  </si>
  <si>
    <t>Diciembre</t>
  </si>
  <si>
    <t xml:space="preserve"> </t>
  </si>
  <si>
    <t>Magistral</t>
  </si>
  <si>
    <t>Prueba escrita</t>
  </si>
  <si>
    <t>Aprendizaje Cooperativo</t>
  </si>
  <si>
    <t>Trabajo individual</t>
  </si>
  <si>
    <t>Tutorización entre iguales</t>
  </si>
  <si>
    <t>Observación</t>
  </si>
  <si>
    <t>Aprendizaje Basado en Competencias</t>
  </si>
  <si>
    <t>Enero</t>
  </si>
  <si>
    <t>Marzo</t>
  </si>
  <si>
    <t>Abril</t>
  </si>
  <si>
    <t>Junio</t>
  </si>
  <si>
    <t>SA</t>
  </si>
  <si>
    <t>Duración</t>
  </si>
  <si>
    <t>Temp.</t>
  </si>
  <si>
    <t>Vinculación con otras asignaturas o UP</t>
  </si>
  <si>
    <t>Recursos específicos</t>
  </si>
  <si>
    <t>Indicador de logro evaluable</t>
  </si>
  <si>
    <t>Observaciones</t>
  </si>
  <si>
    <t>3 sesiones</t>
  </si>
  <si>
    <t>UP1</t>
  </si>
  <si>
    <t>Libros de texto</t>
  </si>
  <si>
    <t>ABP</t>
  </si>
  <si>
    <t>Trabajo equipo</t>
  </si>
  <si>
    <t>Proyector</t>
  </si>
  <si>
    <t>Presentación</t>
  </si>
  <si>
    <t>Flipped Classroom</t>
  </si>
  <si>
    <t>Materiales y recursos didácticos:</t>
  </si>
  <si>
    <t>Digital</t>
  </si>
  <si>
    <t>Finalidad</t>
  </si>
  <si>
    <t>Temporalización</t>
  </si>
  <si>
    <t>Libro de texto</t>
  </si>
  <si>
    <t>No</t>
  </si>
  <si>
    <t>Acceder al contenido</t>
  </si>
  <si>
    <t>Todo el curso</t>
  </si>
  <si>
    <t>Cuaderno del alumno</t>
  </si>
  <si>
    <t>Trabajar las actividades</t>
  </si>
  <si>
    <t>Murales</t>
  </si>
  <si>
    <t>Accecer al contenido</t>
  </si>
  <si>
    <t>Audios y audivisuales</t>
  </si>
  <si>
    <t>Sí</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</si>
  <si>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</si>
  <si>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</si>
  <si>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</si>
  <si>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</si>
  <si>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</si>
  <si>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</si>
  <si>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</si>
  <si>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</si>
  <si>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</si>
  <si>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</si>
  <si>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</si>
  <si>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</si>
  <si>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</si>
  <si>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</si>
  <si>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</si>
  <si>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</si>
  <si>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</si>
  <si>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</si>
  <si>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</si>
  <si>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</si>
  <si>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</si>
  <si>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</si>
  <si>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</si>
  <si>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</si>
  <si>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</si>
  <si>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</si>
  <si>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</si>
  <si>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No aplica</t>
  </si>
  <si>
    <t>Instrumentos eval</t>
  </si>
  <si>
    <t>Prueba oral</t>
  </si>
  <si>
    <t>Gamificación</t>
  </si>
  <si>
    <t>Aprendizaje basado en problemas</t>
  </si>
  <si>
    <t>Design Thinking</t>
  </si>
  <si>
    <t>Autoevaluación</t>
  </si>
  <si>
    <t>Prueba práctica</t>
  </si>
  <si>
    <t>Observar en los relatos y personajes bíblicos valores fundamentales del ser humano, relacionándolas con el desarrollo de su autonomía y responsabilidad en el grupo-clase.</t>
  </si>
  <si>
    <t>Reconocer algunas de las características que definen la autonomía personal, desarrollando un autoconcepto ajustado y una autoestima saludable, para la propia aceptación personal y para integrarse en los grupos de pertenencia con asertividad y responsabilidad, a la luz del Evangelio.</t>
  </si>
  <si>
    <t>Reconocer los vínculos y relaciones con los grupos de pertenencia, comparándolos con los de Jesús de Nazaret, identificando hábitos y principios que ayudan a generar un clima de afectividad, respeto, solidaridad e inclusión.</t>
  </si>
  <si>
    <t>Apreciar y mostrar actitudes de respeto, mediación y cuidado del prójimo y de la naturaleza, derivadas del análisis de las palabras y acciones de Jesús de Nazaret.</t>
  </si>
  <si>
    <t>Visualizar e identificar qué situaciones cotidianas promueven una convivencia pacífica, a través de la escucha y análisis de relatos bíblicos, para aprender a resolver pacífica e inclusivamente los conflictos.</t>
  </si>
  <si>
    <t>Describir algunas situaciones cercanas de desamparo, fragilidad y vulnerabilidad, empatizando con las personas desfavorecidas y reconociendo la preferencia de Jesús de Nazaret por los que más sufren.</t>
  </si>
  <si>
    <t>Relacionar algunos pasajes bíblicos con expresiones artísticas, sirviéndose de la observación y análisis, para potenciar la creatividad y la comunicación a través de diversos lenguajes.</t>
  </si>
  <si>
    <t>Descubrir cómo el pueblo cristiano muestra su fe en la vida diaria en diferentes fiestas y manifestaciones religiosas, comprendiendo el vínculo que las une al Evangelio y su actualización en la comunidad cristiana.</t>
  </si>
  <si>
    <t>Tomar conciencia de la propia interioridad a través de narraciones y biografías cristianas significativas, para favorecer el autoconocimiento personal y las vivencias de los otros.</t>
  </si>
  <si>
    <t>Identificar las propias emociones, sentimientos y vivencias religiosas, compartiéndolos y reconociéndolos en el otro, teniendo en cuenta la experiencia de personajes relevantes de la tradición judeocristiana.</t>
  </si>
  <si>
    <t>Reconocer que Jesús de Nazaret es el centro del mensaje cristiano, valorando sus aportaciones para la persona y la sociedad en entornos diversos.</t>
  </si>
  <si>
    <t>Valorar la Biblia como libro sagrado y como narración del encuentro de Dios con la humanidad, descubriendo su lugar en la comunidad cristiana y en la cultura.</t>
  </si>
  <si>
    <t>Concrección del criterio para el curso 1º
(Sin cambios respecto a la Orden)</t>
  </si>
  <si>
    <t>2º</t>
  </si>
  <si>
    <t>01. 01 Observar en los relatos y personajes bíblicos valores fundamentales del ser humano, relacionándolas con el desarrollo de su autonomía y responsabilidad en el grupo-clase.</t>
  </si>
  <si>
    <t>01.01.01 Observar en los relatos y personajes bíblicos valores fundamentales del ser humano, relacionándolas con el desarrollo de su autonomía y responsabilidad en el grupo-clase.</t>
  </si>
  <si>
    <t>01.02 Reconocer algunas de las características que definen la autonomía personal, desarrollando un autoconcepto ajustado y una autoestima saludable, para la propia aceptación personal y para integrarse en los grupos de pertenencia con asertividad y responsabilidad, a la luz del Evangelio.</t>
  </si>
  <si>
    <t>01.02.01 Reconocer algunas de las características que definen la autonomía personal, desarrollando un autoconcepto ajustado y una autoestima saludable, para la propia aceptación personal y para integrarse en los grupos de pertenencia con asertividad y responsabilidad, a la luz del Evangelio.</t>
  </si>
  <si>
    <t>02.01 Reconocer los vínculos y relaciones con los grupos de pertenencia, comparándolos con los de Jesús de Nazaret, identificando hábitos y principios que ayudan a generar un clima de afectividad, respeto, solidaridad e inclusión.</t>
  </si>
  <si>
    <t>02.01.01 Reconocer los vínculos y relaciones con los grupos de pertenencia, comparándolos con los de Jesús de Nazaret, identificando hábitos y principios que ayudan a generar un clima de afectividad, respeto, solidaridad e inclusión.</t>
  </si>
  <si>
    <t>02.02 Apreciar y mostrar actitudes de respeto, mediación y cuidado del prójimo y de la naturaleza, derivadas del análisis de las palabras y acciones de Jesús de Nazaret.</t>
  </si>
  <si>
    <t>02.02.01 Apreciar y mostrar actitudes de respeto, mediación y cuidado del prójimo y de la naturaleza, derivadas del análisis de las palabras y acciones de Jesús de Nazaret.</t>
  </si>
  <si>
    <t>03.01 Visualizar e identificar qué situaciones cotidianas promueven una convivencia pacífica, a través de la escucha y análisis de relatos bíblicos, para aprender a resolver pacífica e inclusivamente los conflictos.</t>
  </si>
  <si>
    <t>03.01.01 Visualizar e identificar qué situaciones cotidianas promueven una convivencia pacífica, a través de la escucha y análisis de relatos bíblicos, para aprender a resolver pacífica e inclusivamente los conflictos.</t>
  </si>
  <si>
    <t>03.02 Describir algunas situaciones cercanas de desamparo, fragilidad y vulnerabilidad, empatizando con las personas desfavorecidas y reconociendo la preferencia de Jesús de Nazaret por los que más sufren.</t>
  </si>
  <si>
    <t>03.02.01 Describir algunas situaciones cercanas de desamparo, fragilidad y vulnerabilidad, empatizando con las personas desfavorecidas y reconociendo la preferencia de Jesús de Nazaret por los que más sufren.</t>
  </si>
  <si>
    <t>04.01 Relacionar algunos pasajes bíblicos con expresiones artísticas, sirviéndose de la observación y análisis, para potenciar la creatividad y la comunicación a través de diversos lenguajes.</t>
  </si>
  <si>
    <t>04.01.01 Relacionar algunos pasajes bíblicos con expresiones artísticas, sirviéndose de la observación y análisis, para potenciar la creatividad y la comunicación a través de diversos lenguajes.</t>
  </si>
  <si>
    <t>04.02 Descubrir cómo el pueblo cristiano muestra su fe en la vida diaria en diferentes fiestas y manifestaciones religiosas, comprendiendo el vínculo que las une al Evangelio y su actualización en la comunidad cristiana.</t>
  </si>
  <si>
    <t>04.02.01 Descubrir cómo el pueblo cristiano muestra su fe en la vida diaria en diferentes fiestas y manifestaciones religiosas, comprendiendo el vínculo que las une al Evangelio y su actualización en la comunidad cristiana.</t>
  </si>
  <si>
    <t>05.01 Tomar conciencia de la propia interioridad a través de narraciones y biografías cristianas significativas, para favorecer el autoconocimiento personal y las vivencias de los otros.</t>
  </si>
  <si>
    <t>05.01.01 Tomar conciencia de la propia interioridad a través de narraciones y biografías cristianas significativas, para favorecer el autoconocimiento personal y las vivencias de los otros.</t>
  </si>
  <si>
    <t>05.02 Identificar las propias emociones, sentimientos y vivencias religiosas, compartiéndolos y reconociéndolos en el otro, teniendo en cuenta la experiencia de personajes relevantes de la tradición judeocristiana.</t>
  </si>
  <si>
    <t>05.02.01 Identificar las propias emociones, sentimientos y vivencias religiosas, compartiéndolos y reconociéndolos en el otro, teniendo en cuenta la experiencia de personajes relevantes de la tradición judeocristiana.</t>
  </si>
  <si>
    <t>06.01 Reconocer que Jesús de Nazaret es el centro del mensaje cristiano, valorando sus aportaciones para la persona y la sociedad en entornos diversos.</t>
  </si>
  <si>
    <t>06.01.01 Reconocer que Jesús de Nazaret es el centro del mensaje cristiano, valorando sus aportaciones para la persona y la sociedad en entornos diversos.</t>
  </si>
  <si>
    <t>06.02 Valorar la Biblia como libro sagrado y como narración del encuentro de Dios con la humanidad, descubriendo su lugar en la comunidad cristiana y en la cultura.</t>
  </si>
  <si>
    <t>06.02.01 Valorar la Biblia como libro sagrado y como narración del encuentro de Dios con la humanidad, descubriendo su lugar en la comunidad cristiana y en la cultura.</t>
  </si>
  <si>
    <t>A1- Capacidades, potencialidades y limitaciones de cada ser humano.</t>
  </si>
  <si>
    <t>A2 - Vivencias y sentimientos de la experiencia interior y de la corporalidad.</t>
  </si>
  <si>
    <t>A3 - Valor intrínseco de toda persona, para el cristianismo como criatura de Dios.</t>
  </si>
  <si>
    <t>A4 - Exploración de personajes bíblicos y modelos cristianos y su búsqueda de la felicidad.</t>
  </si>
  <si>
    <t>A5 - Grupos de pertenencia: diferencias y relación con Jesús de Nazaret.</t>
  </si>
  <si>
    <t>A6 - La familia y la incorporación a la vida social en la visión cristiana.</t>
  </si>
  <si>
    <t>A7 - Potenciación de la propia creatividad mediante expresiones artísticas que reflejen el mensaje de diversos relatos bíblicos.</t>
  </si>
  <si>
    <t>A8 - Aprecio de momentos de silencio, interiorización y contemplación.</t>
  </si>
  <si>
    <t>A9 - Expresión, empleando diversos lenguajes, de la propia creencia, emociones y afectos.</t>
  </si>
  <si>
    <t>A10 - Reconocimiento de la oración como medio privilegiado de comunicación con Dios. El Padrenuestro.</t>
  </si>
  <si>
    <t>B1 - Apreciación del valor religioso y la riqueza cultural de la Navidad, Semana Santa y otras celebraciones como expresión de la identidad cultural de nuestra sociedad.</t>
  </si>
  <si>
    <t>B2 - Análisis y expresión del mensaje cristiano en la música, las artes y otras manifestaciones culturales y tradiciones del entorno.</t>
  </si>
  <si>
    <t>B3 - Valoración de la importancia de las celebraciones religiosas para las personas creyentes.</t>
  </si>
  <si>
    <t>B4 - Reconocimiento de la Biblia, Palabra de Dios en la vida de la Iglesia, como libro sagrado del cristianismo.</t>
  </si>
  <si>
    <t>B5 - La alianza de Dios con el pueblo de Israel y su proyecto de humanidad.</t>
  </si>
  <si>
    <t>B6 - Jesucristo, centro del mensaje cristiano.</t>
  </si>
  <si>
    <t>B7 - María, la Madre de Jesús.</t>
  </si>
  <si>
    <t>B8 - La Iglesia como familia que vive y celebra la Buena Noticia anunciada por Jesús de Nazaret.</t>
  </si>
  <si>
    <t>B9 - La Biblia como fuente de inspiración artística a lo largo de la historia.</t>
  </si>
  <si>
    <t>B10 - La belleza como expresión de la Creación y de la experiencia religiosa.</t>
  </si>
  <si>
    <t>C1 - El compromiso y responsabilidad del ser humano en el cuidado de la naturaleza y los seres vivos desde una visión cristiana.</t>
  </si>
  <si>
    <t>C2 - Gratitud hacia las personas que nos cuidan y hacia Dios Creador.</t>
  </si>
  <si>
    <t>C3 - Obras y palabras que muestran el amor de Jesús de Nazaret a todas las personas.</t>
  </si>
  <si>
    <t>C4 - El mandamiento del amor como máxima relacional del cristianismo.</t>
  </si>
  <si>
    <t>C5 - Actitudes y acciones que promueven la fraternidad.</t>
  </si>
  <si>
    <t>C6 - Hábitos y valores de respeto a la naturaleza como creada por Dios.</t>
  </si>
  <si>
    <t>C7 - Relatos evangélicos de compasión, misericordia y perdón.</t>
  </si>
  <si>
    <t>C8 - Biografías significativas que han favorecido la resolución pacífica de conflictos.</t>
  </si>
  <si>
    <t>C9 - Actitudes cotidianas que fomentan una convivencia pacífica.</t>
  </si>
  <si>
    <t>C10 - Respeto y valoración de las emociones, creencias, sentimientos y expresiones religiosas de otras personas.</t>
  </si>
  <si>
    <t>El regalo de la Creación</t>
  </si>
  <si>
    <t>Octubre</t>
  </si>
  <si>
    <t>Dios es nuestro amigo</t>
  </si>
  <si>
    <t>Noviembre</t>
  </si>
  <si>
    <t>La vida de Jesús</t>
  </si>
  <si>
    <t>Febrero</t>
  </si>
  <si>
    <t>Jesús muere y resucita</t>
  </si>
  <si>
    <t>Mayo</t>
  </si>
  <si>
    <t>La Oración</t>
  </si>
  <si>
    <t>Conocemos la Iglesia</t>
  </si>
  <si>
    <t>La iglesia, una gran familia</t>
  </si>
  <si>
    <t>El árbol de la convivencia</t>
  </si>
  <si>
    <t xml:space="preserve">Papel continuo, témperas, lápices  rotuladores. </t>
  </si>
  <si>
    <t>Así ayudo a los demás</t>
  </si>
  <si>
    <t>UP4</t>
  </si>
  <si>
    <t>2 sesiones</t>
  </si>
  <si>
    <t xml:space="preserve">Fotocopias </t>
  </si>
  <si>
    <t>Cartulina, tijeras, pegamento, lápices y rotuladores.</t>
  </si>
  <si>
    <t>UP5</t>
  </si>
  <si>
    <t>Imágenes</t>
  </si>
  <si>
    <t>Rosana Madrazo Lavín</t>
  </si>
  <si>
    <t>Colegio Puente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</si>
</sst>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2" x14ac:knownFonts="1">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
      <b/>
      <sz val="11"/>
      <color theme="1"/>
      <name val="Calibri"/>
      <scheme val="minor"/>
    </font>
  </fonts>
  <fills count="9">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rgb="FFD9D9D9"/>
        <bgColor indexed="64"/>
      </patternFill>
    </fill>
    <fill>
      <patternFill patternType="solid">
        <fgColor rgb="FFD9D9D9"/>
        <bgColor rgb="FF000000"/>
      </patternFill>
    </fill>
    <fill>
      <patternFill patternType="solid">
        <fgColor theme="4" tint="0.79998168889431442"/>
        <bgColor indexed="65"/>
      </patternFill>
    </fill>
  </fills>
  <borders count="17">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right style="thin">
        <color theme="4"/>
      </right>
      <top/>
      <bottom/>
      <diagonal/>
    </border>
    <border>
      <left/>
      <right/>
      <top style="thin">
        <color theme="4"/>
      </top>
      <bottom/>
      <diagonal/>
    </border>
  </borders>
  <cellStyleXfs count="3">
    <xf numFmtId="0" fontId="0" fillId="0" borderId="0"/>
    <xf numFmtId="9" fontId="4" fillId="0" borderId="0" applyFont="0" applyFill="0" applyBorder="0" applyAlignment="0" applyProtection="0"/>
    <xf numFmtId="0" fontId="4" fillId="8" borderId="0" applyNumberFormat="0" applyBorder="0" applyAlignment="0" applyProtection="0"/>
  </cellStyleXfs>
  <cellXfs count="102">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2" fillId="2" borderId="10" xfId="0" applyFont="1" applyFill="1" applyBorder="1" applyAlignment="1">
      <alignment horizontal="center" wrapText="1"/>
    </xf>
    <xf numFmtId="0" fontId="0" fillId="4" borderId="12" xfId="0" applyFill="1" applyBorder="1" applyAlignment="1">
      <alignment vertical="center" wrapText="1"/>
    </xf>
    <xf numFmtId="0" fontId="0" fillId="0" borderId="12" xfId="0" applyBorder="1" applyAlignment="1">
      <alignment vertical="center" wrapText="1"/>
    </xf>
    <xf numFmtId="0" fontId="0" fillId="4" borderId="10" xfId="0" applyFill="1" applyBorder="1" applyAlignment="1">
      <alignment horizontal="left" wrapText="1"/>
    </xf>
    <xf numFmtId="0" fontId="0" fillId="0" borderId="10" xfId="0" applyBorder="1" applyAlignment="1">
      <alignment horizontal="left"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6" borderId="14" xfId="0" applyFont="1" applyFill="1" applyBorder="1" applyAlignment="1">
      <alignment wrapText="1"/>
    </xf>
    <xf numFmtId="0" fontId="6" fillId="6"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6" borderId="0" xfId="0" applyFont="1" applyFill="1" applyAlignment="1">
      <alignment wrapText="1"/>
    </xf>
    <xf numFmtId="0" fontId="0" fillId="0" borderId="2" xfId="0" applyBorder="1" applyAlignment="1">
      <alignment horizontal="left" vertical="center" wrapText="1"/>
    </xf>
    <xf numFmtId="166" fontId="0" fillId="0" borderId="0" xfId="1" applyNumberFormat="1" applyFont="1" applyFill="1" applyAlignment="1">
      <alignment horizontal="center" vertical="top" wrapText="1"/>
    </xf>
    <xf numFmtId="0" fontId="2" fillId="0" borderId="0" xfId="0" applyFont="1" applyAlignment="1">
      <alignment horizontal="center" vertical="center" wrapText="1"/>
    </xf>
    <xf numFmtId="9" fontId="0" fillId="0" borderId="0" xfId="1" applyFont="1" applyFill="1" applyBorder="1" applyAlignment="1">
      <alignment horizontal="center" vertical="center" wrapText="1"/>
    </xf>
    <xf numFmtId="0" fontId="2" fillId="0" borderId="15"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10" fontId="0" fillId="0" borderId="15" xfId="1" quotePrefix="1" applyNumberFormat="1" applyFont="1" applyFill="1" applyBorder="1" applyAlignment="1">
      <alignment horizontal="center" vertical="center" wrapText="1"/>
    </xf>
    <xf numFmtId="10" fontId="0" fillId="0" borderId="15" xfId="1" applyNumberFormat="1" applyFont="1" applyFill="1" applyBorder="1" applyAlignment="1">
      <alignment horizontal="center" vertical="center" wrapText="1"/>
    </xf>
    <xf numFmtId="0" fontId="10" fillId="7"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5" fillId="5" borderId="0" xfId="0" applyFont="1" applyFill="1" applyAlignment="1">
      <alignment horizontal="center" vertical="center" wrapText="1"/>
    </xf>
    <xf numFmtId="0" fontId="0" fillId="4" borderId="0" xfId="0" applyFill="1"/>
    <xf numFmtId="9" fontId="5" fillId="0" borderId="0" xfId="1" applyFont="1" applyFill="1" applyBorder="1" applyAlignment="1">
      <alignment horizontal="center" vertical="center" wrapText="1"/>
    </xf>
    <xf numFmtId="10" fontId="5" fillId="0" borderId="0" xfId="1" applyNumberFormat="1" applyFont="1" applyFill="1" applyBorder="1" applyAlignment="1">
      <alignment horizontal="center" vertical="top" wrapText="1"/>
    </xf>
    <xf numFmtId="9" fontId="5" fillId="0" borderId="0" xfId="1" applyFont="1" applyFill="1" applyBorder="1" applyAlignment="1">
      <alignment horizontal="center" vertical="top" wrapText="1"/>
    </xf>
    <xf numFmtId="9" fontId="5" fillId="5" borderId="0" xfId="1" applyFont="1" applyFill="1" applyBorder="1" applyAlignment="1">
      <alignment horizontal="center" vertical="top" wrapText="1"/>
    </xf>
    <xf numFmtId="9" fontId="5" fillId="0" borderId="0" xfId="1" applyFont="1" applyFill="1" applyAlignment="1">
      <alignment horizontal="center" vertical="top" wrapText="1"/>
    </xf>
    <xf numFmtId="0" fontId="3" fillId="8" borderId="0" xfId="2" applyFont="1" applyAlignment="1">
      <alignment horizontal="left" vertical="top" wrapText="1"/>
    </xf>
    <xf numFmtId="0" fontId="3" fillId="0" borderId="16" xfId="0" applyFont="1" applyBorder="1" applyAlignment="1">
      <alignment vertical="center" wrapText="1"/>
    </xf>
    <xf numFmtId="0" fontId="11" fillId="0" borderId="0" xfId="0" applyFont="1" applyAlignment="1">
      <alignment vertical="center" wrapText="1"/>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0" xfId="0" applyFont="1" applyFill="1" applyBorder="1" applyAlignment="1">
      <alignment horizontal="center" wrapText="1"/>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cellXfs>
  <cellStyles count="3">
    <cellStyle name="20% - Énfasis1" xfId="2" builtinId="30"/>
    <cellStyle name="Normal" xfId="0" builtinId="0"/>
    <cellStyle name="Porcentaje" xfId="1" builtinId="5"/>
  </cellStyles>
  <dxfs count="95">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4"/>
        </patternFill>
      </fill>
    </dxf>
    <dxf>
      <font>
        <b/>
        <i val="0"/>
        <strike val="0"/>
        <condense val="0"/>
        <extend val="0"/>
        <outline val="0"/>
        <shadow val="0"/>
        <u val="none"/>
        <vertAlign val="baseline"/>
        <sz val="11"/>
        <color theme="0"/>
        <name val="Calibri"/>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fill>
        <patternFill patternType="solid">
          <fgColor indexed="64"/>
          <bgColor theme="4" tint="0.79998168889431442"/>
        </patternFill>
      </fill>
      <alignment horizontal="general" vertical="center" textRotation="0" wrapText="1" indent="0" justifyLastLine="0" shrinkToFit="0" readingOrder="0"/>
      <border diagonalUp="0" diagonalDown="0">
        <left style="thin">
          <color theme="4"/>
        </left>
        <right style="thin">
          <color theme="4"/>
        </right>
        <top style="thin">
          <color theme="4"/>
        </top>
        <bottom style="thin">
          <color theme="4"/>
        </bottom>
        <vertical/>
        <horizontal/>
      </border>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left style="thin">
          <color theme="4"/>
        </left>
        <right style="thin">
          <color theme="4"/>
        </right>
        <top style="thin">
          <color theme="4"/>
        </top>
        <bottom style="thin">
          <color theme="4"/>
        </bottom>
      </border>
    </dxf>
    <dxf>
      <border outline="0">
        <bottom style="thin">
          <color theme="4"/>
        </bottom>
      </border>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0" formatCode="General"/>
      <fill>
        <patternFill patternType="none">
          <fgColor rgb="FF000000"/>
          <bgColor rgb="FFFFFFFF"/>
        </patternFill>
      </fill>
      <alignment horizontal="center" vertical="center" textRotation="0" wrapText="1" indent="0" justifyLastLine="0" shrinkToFit="0" readingOrder="0"/>
    </dxf>
    <dxf>
      <numFmt numFmtId="14" formatCode="0.00%"/>
      <fill>
        <patternFill patternType="none">
          <fgColor indexed="64"/>
          <bgColor indexed="65"/>
        </patternFill>
      </fill>
      <alignment horizontal="center" vertical="center" textRotation="0" wrapText="1" indent="0" justifyLastLine="0" shrinkToFit="0" readingOrder="0"/>
      <border diagonalUp="0" diagonalDown="0">
        <left/>
        <right style="thin">
          <color theme="4"/>
        </right>
        <vertical/>
      </border>
    </dxf>
    <dxf>
      <fill>
        <patternFill patternType="none">
          <fgColor indexed="64"/>
          <bgColor indexed="65"/>
        </patternFill>
      </fill>
      <alignment horizontal="center" vertical="center" textRotation="0" wrapText="1" indent="0" justifyLastLine="0" shrinkToFit="0" readingOrder="0"/>
    </dxf>
    <dxf>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6" formatCode="0.000%"/>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theme="9"/>
        <name val="Calibri"/>
        <scheme val="minor"/>
      </font>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bottom" textRotation="0" wrapText="1"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border outline="0">
        <bottom style="thin">
          <color theme="4"/>
        </bottom>
      </border>
    </dxf>
    <dxf>
      <font>
        <b/>
        <i val="0"/>
        <strike val="0"/>
        <condense val="0"/>
        <extend val="0"/>
        <outline val="0"/>
        <shadow val="0"/>
        <u val="none"/>
        <vertAlign val="baseline"/>
        <sz val="11"/>
        <color theme="0"/>
        <name val="Calibri"/>
        <scheme val="minor"/>
      </font>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microsoft.com/office/2017/06/relationships/rdRichValueStructure" Target="richData/rdrichvaluestructure.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06/relationships/rdRichValue" Target="richData/rdrichvalue.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microsoft.com/office/2017/06/relationships/rdRichValueTypes" Target="richData/rdRichValueTyp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xdr:row>
      <xdr:rowOff>28575</xdr:rowOff>
    </xdr:from>
    <xdr:to>
      <xdr:col>2</xdr:col>
      <xdr:colOff>1446530</xdr:colOff>
      <xdr:row>7</xdr:row>
      <xdr:rowOff>501568</xdr:rowOff>
    </xdr:to>
    <xdr:pic>
      <xdr:nvPicPr>
        <xdr:cNvPr id="3" name="Imagen 2">
          <a:extLst>
            <a:ext uri="{FF2B5EF4-FFF2-40B4-BE49-F238E27FC236}">
              <a16:creationId xmlns:a16="http://schemas.microsoft.com/office/drawing/2014/main" id="{C29F3650-35FE-1190-F15A-E9AB972CB33A}"/>
            </a:ext>
          </a:extLst>
        </xdr:cNvPr>
        <xdr:cNvPicPr>
          <a:picLocks noChangeAspect="1"/>
        </xdr:cNvPicPr>
      </xdr:nvPicPr>
      <xdr:blipFill>
        <a:blip xmlns:r="http://schemas.openxmlformats.org/officeDocument/2006/relationships" r:embed="rId1"/>
        <a:stretch>
          <a:fillRect/>
        </a:stretch>
      </xdr:blipFill>
      <xdr:spPr>
        <a:xfrm>
          <a:off x="1585913" y="257175"/>
          <a:ext cx="2932430" cy="1987468"/>
        </a:xfrm>
        <a:prstGeom prst="rect">
          <a:avLst/>
        </a:prstGeom>
      </xdr:spPr>
    </xdr:pic>
    <xdr:clientData/>
  </xdr:twoCellAnchor>
</xdr:wsDr>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fb t="e">#REF!</fb>
    <v>3</v>
    <v>1</v>
  </rv>
</rvData>
</file>

<file path=xl/richData/rdrichvaluestructure.xml><?xml version="1.0" encoding="utf-8"?>
<rvStructures xmlns="http://schemas.microsoft.com/office/spreadsheetml/2017/richdata" count="1">
  <s t="_error">
    <k n="errorType" t="i"/>
    <k n="subType" t="i"/>
  </s>
</rvStructur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A1:D7" totalsRowShown="0" headerRowDxfId="94" dataDxfId="92" headerRowBorderDxfId="93" tableBorderDxfId="91">
  <autoFilter ref="A1:D7" xr:uid="{00000000-0009-0000-0100-000002000000}"/>
  <tableColumns count="4">
    <tableColumn id="1" xr3:uid="{00000000-0010-0000-0000-000001000000}" name="Cod." dataDxfId="90"/>
    <tableColumn id="2" xr3:uid="{00000000-0010-0000-0000-000002000000}" name="Competencia específica" dataDxfId="89"/>
    <tableColumn id="3" xr3:uid="{00000000-0010-0000-0000-000003000000}" name="Descriptores operativos" dataDxfId="88"/>
    <tableColumn id="4" xr3:uid="{00000000-0010-0000-0000-000004000000}" name="Ponderación" dataDxfId="87"/>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a3" displayName="Tabla3" ref="A2:G14" totalsRowShown="0" headerRowDxfId="86" dataDxfId="85">
  <autoFilter ref="A2:G14" xr:uid="{00000000-0009-0000-0100-000003000000}"/>
  <tableColumns count="7">
    <tableColumn id="2" xr3:uid="{00000000-0010-0000-0100-000002000000}" name="Cod. Criterio" dataDxfId="84"/>
    <tableColumn id="10" xr3:uid="{00000000-0010-0000-0100-00000A000000}" name="Cod. Comp" dataDxfId="83">
      <calculatedColumnFormula>VALUE(LEFT(Tabla3[[#This Row],[Cod. Criterio]],2))</calculatedColumnFormula>
    </tableColumn>
    <tableColumn id="3" xr3:uid="{00000000-0010-0000-0100-000003000000}" name="Criterios de evaluación según _x000a_Real Decreto 157/2022" dataDxfId="82"/>
    <tableColumn id="4" xr3:uid="{00000000-0010-0000-0100-000004000000}" name="Concrección del criterio para el curso 1º_x000a_(Sin cambios respecto a la Orden)" dataDxfId="81"/>
    <tableColumn id="5" xr3:uid="{00000000-0010-0000-0100-000005000000}" name="Ponderación" dataDxfId="80"/>
    <tableColumn id="1" xr3:uid="{00000000-0010-0000-0100-000001000000}" name="Ponderación total" dataDxfId="79">
      <calculatedColumnFormula>Tabla3[[#This Row],[Ponderación]]*VLOOKUP(B3,Tabla2[#All],4,TRUE)</calculatedColumnFormula>
    </tableColumn>
    <tableColumn id="7" xr3:uid="{00000000-0010-0000-0100-000007000000}" name="2º" dataDxfId="78"/>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a35" displayName="Tabla35" ref="A1:H25" totalsRowShown="0" headerRowDxfId="77" dataDxfId="76">
  <autoFilter ref="A1:H25" xr:uid="{00000000-0009-0000-0100-000004000000}"/>
  <tableColumns count="8">
    <tableColumn id="1" xr3:uid="{00000000-0010-0000-0200-000001000000}" name="Cod. Comp" dataDxfId="75">
      <calculatedColumnFormula>VALUE(LEFT(Tabla35[[#This Row],[Cod. Criterio]],2))</calculatedColumnFormula>
    </tableColumn>
    <tableColumn id="2" xr3:uid="{00000000-0010-0000-0200-000002000000}" name="Cod. Criterio" dataDxfId="74"/>
    <tableColumn id="10" xr3:uid="{00000000-0010-0000-0200-00000A000000}" name="Cod.Logro" dataDxfId="73"/>
    <tableColumn id="3" xr3:uid="{00000000-0010-0000-0200-000003000000}" name="Criterio / Subcriterio" dataDxfId="72"/>
    <tableColumn id="14" xr3:uid="{00000000-0010-0000-0200-00000E000000}" name="Cod-Subcrt" dataDxfId="71">
      <calculatedColumnFormula>Tabla35[[#This Row],[Criterio / Subcriterio]]</calculatedColumnFormula>
    </tableColumn>
    <tableColumn id="12" xr3:uid="{00000000-0010-0000-0200-00000C000000}" name="Ponderación parcial" dataDxfId="70"/>
    <tableColumn id="5" xr3:uid="{00000000-0010-0000-0200-000005000000}" name="Ponderación global" dataDxfId="69">
      <calculatedColumnFormula>IF(Tabla35[[#This Row],[Ponderación parcial]]&gt;0,Tabla35[[#This Row],[Ponderación parcial]],1)*VLOOKUP(Tabla35[[#This Row],[Cod. Criterio]],Tabla3[#All],6,FALSE)</calculatedColumnFormula>
    </tableColumn>
    <tableColumn id="4" xr3:uid="{00000000-0010-0000-0200-000004000000}" name="Comprobar si esta" dataDxfId="68"/>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a5" displayName="Tabla5" ref="A2:G32" totalsRowShown="0" headerRowDxfId="67" headerRowBorderDxfId="66" tableBorderDxfId="65" totalsRowBorderDxfId="64">
  <autoFilter ref="A2:G32" xr:uid="{00000000-0009-0000-0100-000005000000}"/>
  <tableColumns count="7">
    <tableColumn id="1" xr3:uid="{00000000-0010-0000-0300-000001000000}" name="Nivel1" dataDxfId="63"/>
    <tableColumn id="2" xr3:uid="{00000000-0010-0000-0300-000002000000}" name="Nivel2" dataDxfId="62"/>
    <tableColumn id="3" xr3:uid="{00000000-0010-0000-0300-000003000000}" name="Nivel3" dataDxfId="61"/>
    <tableColumn id="4" xr3:uid="{00000000-0010-0000-0300-000004000000}" name="(Sin cambios)" dataDxfId="60"/>
    <tableColumn id="5" xr3:uid="{00000000-0010-0000-0300-000005000000}" name="Verificación Impartido" dataDxfId="59">
      <calculatedColumnFormula>MATCH(Tabla5[[#This Row],[(Sin cambios)]],Tabla6[[#All],[Saberes básicos]],0)</calculatedColumnFormula>
    </tableColumn>
    <tableColumn id="6" xr3:uid="{00000000-0010-0000-0300-000006000000}" name="3º Primaria" dataDxfId="58"/>
    <tableColumn id="7" xr3:uid="{00000000-0010-0000-0300-000007000000}" name="4º Primaria" dataDxfId="57"/>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a6" displayName="Tabla6" ref="A1:J113" totalsRowShown="0" headerRowDxfId="56" dataDxfId="55" tableBorderDxfId="54">
  <autoFilter ref="A1:J113" xr:uid="{00000000-0009-0000-0100-000006000000}"/>
  <tableColumns count="10">
    <tableColumn id="1" xr3:uid="{00000000-0010-0000-0400-000001000000}" name="UP" dataDxfId="53"/>
    <tableColumn id="11" xr3:uid="{00000000-0010-0000-0400-00000B000000}" name="Nombre" dataDxfId="52"/>
    <tableColumn id="2" xr3:uid="{00000000-0010-0000-0400-000002000000}" name="Inicio" dataDxfId="51"/>
    <tableColumn id="3" xr3:uid="{00000000-0010-0000-0400-000003000000}" name="Fin" dataDxfId="50"/>
    <tableColumn id="4" xr3:uid="{00000000-0010-0000-0400-000004000000}" name="Metodologías" dataDxfId="49"/>
    <tableColumn id="5" xr3:uid="{00000000-0010-0000-0400-000005000000}" name="Contribución  a objetivos del centro" dataDxfId="48"/>
    <tableColumn id="6" xr3:uid="{00000000-0010-0000-0400-000006000000}" name="Saberes básicos" dataDxfId="47"/>
    <tableColumn id="7" xr3:uid="{00000000-0010-0000-0400-000007000000}" name="Subcriterio" dataDxfId="46"/>
    <tableColumn id="9" xr3:uid="{00000000-0010-0000-0400-000009000000}" name="Instrumetro evaluación" dataDxfId="45"/>
    <tableColumn id="10" xr3:uid="{00000000-0010-0000-0400-00000A000000}" name="Notas" dataDxfId="44"/>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a68" displayName="Tabla68" ref="A1:M40" totalsRowShown="0" headerRowDxfId="43" dataDxfId="42" tableBorderDxfId="41">
  <autoFilter ref="A1:M40" xr:uid="{00000000-0009-0000-0100-000007000000}"/>
  <tableColumns count="13">
    <tableColumn id="1" xr3:uid="{00000000-0010-0000-0500-000001000000}" name="SA" dataDxfId="40"/>
    <tableColumn id="11" xr3:uid="{00000000-0010-0000-0500-00000B000000}" name="Nombre" dataDxfId="39"/>
    <tableColumn id="12" xr3:uid="{00000000-0010-0000-0500-00000C000000}" name="Duración" dataDxfId="38"/>
    <tableColumn id="13" xr3:uid="{00000000-0010-0000-0500-00000D000000}" name="Temp." dataDxfId="37"/>
    <tableColumn id="14" xr3:uid="{00000000-0010-0000-0500-00000E000000}" name="UP" dataDxfId="36"/>
    <tableColumn id="15" xr3:uid="{00000000-0010-0000-0500-00000F000000}" name="Vinculación con otras asignaturas o UP" dataDxfId="35"/>
    <tableColumn id="4" xr3:uid="{00000000-0010-0000-0500-000004000000}" name="Metodologías" dataDxfId="34"/>
    <tableColumn id="16" xr3:uid="{00000000-0010-0000-0500-000010000000}" name="Recursos específicos" dataDxfId="33"/>
    <tableColumn id="5" xr3:uid="{00000000-0010-0000-0500-000005000000}" name="Contribución  a objetivos del centro" dataDxfId="32"/>
    <tableColumn id="6" xr3:uid="{00000000-0010-0000-0500-000006000000}" name="Saberes básicos" dataDxfId="31"/>
    <tableColumn id="7" xr3:uid="{00000000-0010-0000-0500-000007000000}" name="Indicador de logro evaluable" dataDxfId="30"/>
    <tableColumn id="9" xr3:uid="{00000000-0010-0000-0500-000009000000}" name="Instrumetro evaluación" dataDxfId="29"/>
    <tableColumn id="10" xr3:uid="{00000000-0010-0000-0500-00000A000000}" name="Observaciones" dataDxfId="28"/>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a8" displayName="Tabla8" ref="A1:E6" totalsRowShown="0" headerRowDxfId="27">
  <autoFilter ref="A1:E6" xr:uid="{00000000-0009-0000-0100-000008000000}"/>
  <tableColumns count="5">
    <tableColumn id="1" xr3:uid="{00000000-0010-0000-0600-000001000000}" name="Materiales y recursos didácticos:"/>
    <tableColumn id="2" xr3:uid="{00000000-0010-0000-0600-000002000000}" name="Digital"/>
    <tableColumn id="3" xr3:uid="{00000000-0010-0000-0600-000003000000}" name="Finalidad"/>
    <tableColumn id="4" xr3:uid="{00000000-0010-0000-0600-000004000000}" name="Temporalización"/>
    <tableColumn id="5" xr3:uid="{00000000-0010-0000-0600-000005000000}"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a10" displayName="Tabla10" ref="A1:C4" totalsRowShown="0" headerRowDxfId="26">
  <autoFilter ref="A1:C4" xr:uid="{00000000-0009-0000-0100-00000A000000}"/>
  <tableColumns count="3">
    <tableColumn id="1" xr3:uid="{00000000-0010-0000-0700-000001000000}" name="Necesidades específicas de apoyo educativo" dataDxfId="25"/>
    <tableColumn id="2" xr3:uid="{00000000-0010-0000-0700-000002000000}" name="Medidas disponibles" dataDxfId="24"/>
    <tableColumn id="3" xr3:uid="{00000000-0010-0000-0700-000003000000}" name="Observaciones" dataDxfId="23"/>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opLeftCell="E1" zoomScaleSheetLayoutView="100" workbookViewId="0">
      <selection activeCell="F14" sqref="F14:G17"/>
    </sheetView>
  </sheetViews>
  <sheetFormatPr baseColWidth="10" defaultColWidth="9.33203125" defaultRowHeight="14.25" x14ac:dyDescent="0.45"/>
  <cols>
    <col min="1" max="1" width="15" customWidth="1"/>
    <col min="2" max="3" width="28" customWidth="1"/>
    <col min="4" max="4" width="15.53125" customWidth="1"/>
    <col min="5" max="5" width="9.33203125" customWidth="1"/>
    <col min="6" max="6" width="6.6640625" customWidth="1"/>
    <col min="7" max="7" width="126.1328125" customWidth="1"/>
  </cols>
  <sheetData>
    <row r="1" spans="1:15" ht="18" x14ac:dyDescent="0.55000000000000004">
      <c r="A1" s="2"/>
      <c r="B1" s="2"/>
      <c r="C1" s="2"/>
      <c r="D1" s="2"/>
      <c r="E1" s="1"/>
    </row>
    <row r="2" spans="1:15" ht="18" x14ac:dyDescent="0.55000000000000004">
      <c r="A2" s="2"/>
      <c r="B2" s="2"/>
      <c r="C2" s="2"/>
      <c r="D2" s="2"/>
      <c r="E2" s="1"/>
      <c r="F2" s="6" t="s">
        <v>0</v>
      </c>
    </row>
    <row r="3" spans="1:15" ht="18" x14ac:dyDescent="0.55000000000000004">
      <c r="A3" s="2"/>
      <c r="B3" s="2"/>
      <c r="C3" s="2"/>
      <c r="D3" s="2"/>
      <c r="E3" s="1"/>
    </row>
    <row r="4" spans="1:15" ht="18" x14ac:dyDescent="0.55000000000000004">
      <c r="A4" s="2"/>
      <c r="B4" s="2"/>
      <c r="C4" s="2"/>
      <c r="D4" s="2"/>
      <c r="E4" s="1"/>
      <c r="F4" s="22">
        <v>1</v>
      </c>
      <c r="G4" s="17" t="s">
        <v>1</v>
      </c>
    </row>
    <row r="5" spans="1:15" ht="29.25" x14ac:dyDescent="0.55000000000000004">
      <c r="A5" s="2"/>
      <c r="B5" s="2"/>
      <c r="C5" s="2"/>
      <c r="D5" s="2"/>
      <c r="E5" s="1"/>
      <c r="F5" s="22">
        <v>2</v>
      </c>
      <c r="G5" s="17" t="s">
        <v>2</v>
      </c>
    </row>
    <row r="6" spans="1:15" ht="18" x14ac:dyDescent="0.55000000000000004">
      <c r="A6" s="2"/>
      <c r="B6" s="2"/>
      <c r="C6" s="2"/>
      <c r="D6" s="2"/>
      <c r="E6" s="1"/>
      <c r="F6" s="22">
        <v>3</v>
      </c>
      <c r="G6" t="s">
        <v>3</v>
      </c>
    </row>
    <row r="7" spans="1:15" ht="18" x14ac:dyDescent="0.55000000000000004">
      <c r="A7" s="2"/>
      <c r="B7" s="2"/>
      <c r="C7" s="2"/>
      <c r="D7" s="2"/>
      <c r="E7" s="1"/>
      <c r="F7" s="22">
        <v>4</v>
      </c>
      <c r="G7" s="17" t="s">
        <v>4</v>
      </c>
    </row>
    <row r="8" spans="1:15" ht="43.5" x14ac:dyDescent="0.55000000000000004">
      <c r="A8" s="2"/>
      <c r="B8" s="2"/>
      <c r="C8" s="2"/>
      <c r="D8" s="2"/>
      <c r="E8" s="1"/>
      <c r="F8" s="22">
        <v>5</v>
      </c>
      <c r="G8" s="17" t="s">
        <v>5</v>
      </c>
      <c r="O8" s="6"/>
    </row>
    <row r="9" spans="1:15" ht="18" x14ac:dyDescent="0.55000000000000004">
      <c r="A9" s="2"/>
      <c r="B9" s="2"/>
      <c r="C9" s="2"/>
      <c r="D9" s="2"/>
      <c r="E9" s="1"/>
      <c r="F9" s="22">
        <v>6</v>
      </c>
      <c r="G9" s="17" t="s">
        <v>6</v>
      </c>
    </row>
    <row r="10" spans="1:15" ht="18" x14ac:dyDescent="0.55000000000000004">
      <c r="A10" s="2"/>
      <c r="B10" s="2"/>
      <c r="C10" s="2"/>
      <c r="D10" s="2"/>
      <c r="E10" s="1"/>
      <c r="F10" s="22">
        <v>7</v>
      </c>
      <c r="G10" s="17" t="s">
        <v>7</v>
      </c>
    </row>
    <row r="11" spans="1:15" ht="18" x14ac:dyDescent="0.55000000000000004">
      <c r="A11" s="2"/>
      <c r="B11" s="7" t="s">
        <v>9</v>
      </c>
      <c r="C11" s="8" t="s">
        <v>381</v>
      </c>
      <c r="D11" s="2"/>
      <c r="E11" s="1"/>
      <c r="F11" s="22">
        <v>8</v>
      </c>
      <c r="G11" s="17" t="s">
        <v>8</v>
      </c>
    </row>
    <row r="12" spans="1:15" ht="18.75" customHeight="1" x14ac:dyDescent="0.55000000000000004">
      <c r="A12" s="2"/>
      <c r="B12" s="7" t="s">
        <v>11</v>
      </c>
      <c r="C12" s="8" t="s">
        <v>12</v>
      </c>
      <c r="D12" s="2"/>
      <c r="E12" s="1"/>
      <c r="F12" s="22">
        <v>9</v>
      </c>
      <c r="G12" s="17" t="s">
        <v>10</v>
      </c>
    </row>
    <row r="13" spans="1:15" ht="18" x14ac:dyDescent="0.55000000000000004">
      <c r="A13" s="2"/>
      <c r="B13" s="7" t="s">
        <v>14</v>
      </c>
      <c r="C13" s="8" t="s">
        <v>15</v>
      </c>
      <c r="D13" s="2"/>
      <c r="E13" s="1"/>
      <c r="F13" s="22">
        <v>10</v>
      </c>
      <c r="G13" s="17" t="s">
        <v>13</v>
      </c>
    </row>
    <row r="14" spans="1:15" ht="16.5" customHeight="1" x14ac:dyDescent="0.55000000000000004">
      <c r="A14" s="2"/>
      <c r="B14" s="7" t="s">
        <v>16</v>
      </c>
      <c r="C14" s="8" t="s">
        <v>12</v>
      </c>
      <c r="D14" s="2"/>
      <c r="E14" s="1"/>
      <c r="F14" s="22"/>
      <c r="G14" s="17"/>
    </row>
    <row r="15" spans="1:15" ht="18" x14ac:dyDescent="0.55000000000000004">
      <c r="A15" s="2"/>
      <c r="B15" s="7" t="s">
        <v>17</v>
      </c>
      <c r="C15" s="8" t="s">
        <v>305</v>
      </c>
      <c r="D15" s="2"/>
      <c r="E15" s="1"/>
      <c r="F15" s="22"/>
      <c r="G15" s="14"/>
    </row>
    <row r="16" spans="1:15" ht="18" x14ac:dyDescent="0.55000000000000004">
      <c r="A16" s="2"/>
      <c r="B16" s="7" t="s">
        <v>18</v>
      </c>
      <c r="C16" s="8" t="s">
        <v>380</v>
      </c>
      <c r="D16" s="2"/>
      <c r="E16" s="1"/>
    </row>
    <row r="17" spans="1:7" ht="18" x14ac:dyDescent="0.55000000000000004">
      <c r="A17" s="2"/>
      <c r="B17" s="7" t="s">
        <v>19</v>
      </c>
      <c r="C17" s="9">
        <v>45971</v>
      </c>
      <c r="D17" s="2"/>
      <c r="E17" s="1"/>
      <c r="F17" s="22"/>
      <c r="G17" s="17"/>
    </row>
    <row r="18" spans="1:7" ht="18" x14ac:dyDescent="0.55000000000000004">
      <c r="A18" s="2"/>
      <c r="B18" s="2"/>
      <c r="C18" s="2"/>
      <c r="D18" s="2"/>
      <c r="E18" s="1"/>
      <c r="G18" s="17"/>
    </row>
    <row r="19" spans="1:7" ht="18" x14ac:dyDescent="0.55000000000000004">
      <c r="A19" s="2"/>
      <c r="B19" s="2"/>
      <c r="C19" s="2"/>
      <c r="D19" s="2"/>
      <c r="E19" s="1"/>
    </row>
    <row r="20" spans="1:7" ht="18" x14ac:dyDescent="0.55000000000000004">
      <c r="A20" s="2"/>
      <c r="B20" s="2"/>
      <c r="C20" s="2"/>
      <c r="D20" s="2"/>
      <c r="E20" s="1"/>
    </row>
    <row r="21" spans="1:7" ht="18" x14ac:dyDescent="0.55000000000000004">
      <c r="A21" s="2"/>
      <c r="B21" s="2"/>
      <c r="C21" s="2"/>
      <c r="D21" s="2"/>
      <c r="E21" s="1"/>
    </row>
    <row r="22" spans="1:7" ht="18" x14ac:dyDescent="0.55000000000000004">
      <c r="A22" s="2"/>
      <c r="B22" s="2"/>
      <c r="C22" s="2"/>
      <c r="D22" s="2"/>
      <c r="E22" s="1"/>
    </row>
    <row r="23" spans="1:7" ht="18" x14ac:dyDescent="0.55000000000000004">
      <c r="A23" s="2"/>
      <c r="B23" s="2"/>
      <c r="C23" s="2"/>
      <c r="D23" s="2"/>
      <c r="E23" s="1"/>
    </row>
    <row r="24" spans="1:7" ht="18" x14ac:dyDescent="0.55000000000000004">
      <c r="A24" s="2"/>
      <c r="B24" s="2"/>
      <c r="C24" s="2"/>
      <c r="D24" s="2"/>
      <c r="E24" s="1"/>
    </row>
    <row r="25" spans="1:7" ht="18" x14ac:dyDescent="0.55000000000000004">
      <c r="A25" s="2"/>
      <c r="B25" s="2"/>
      <c r="C25" s="2"/>
      <c r="D25" s="2"/>
      <c r="E25" s="1"/>
    </row>
    <row r="26" spans="1:7" ht="18" x14ac:dyDescent="0.55000000000000004">
      <c r="A26" s="1"/>
      <c r="B26" s="1"/>
      <c r="C26" s="1"/>
      <c r="D26" s="1"/>
      <c r="E26" s="1"/>
    </row>
    <row r="27" spans="1:7" ht="18" x14ac:dyDescent="0.55000000000000004">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sheetPr>
  <dimension ref="A1:H23"/>
  <sheetViews>
    <sheetView showGridLines="0" topLeftCell="A3" workbookViewId="0">
      <selection activeCell="A18" sqref="A18:H18"/>
    </sheetView>
  </sheetViews>
  <sheetFormatPr baseColWidth="10" defaultColWidth="11.46484375" defaultRowHeight="14.25" x14ac:dyDescent="0.45"/>
  <cols>
    <col min="1" max="1" width="25.53125" customWidth="1"/>
    <col min="8" max="8" width="13.46484375" customWidth="1"/>
  </cols>
  <sheetData>
    <row r="1" spans="1:8" x14ac:dyDescent="0.45">
      <c r="A1" s="85" t="s">
        <v>257</v>
      </c>
      <c r="B1" s="86"/>
      <c r="C1" s="86"/>
      <c r="D1" s="86"/>
      <c r="E1" s="86"/>
      <c r="F1" s="86"/>
      <c r="G1" s="86"/>
      <c r="H1" s="87"/>
    </row>
    <row r="2" spans="1:8" ht="154.5" customHeight="1" x14ac:dyDescent="0.45">
      <c r="A2" s="88" t="s">
        <v>258</v>
      </c>
      <c r="B2" s="89"/>
      <c r="C2" s="89"/>
      <c r="D2" s="89"/>
      <c r="E2" s="89"/>
      <c r="F2" s="89"/>
      <c r="G2" s="89"/>
      <c r="H2" s="90"/>
    </row>
    <row r="3" spans="1:8" x14ac:dyDescent="0.45">
      <c r="A3" s="85" t="s">
        <v>259</v>
      </c>
      <c r="B3" s="86"/>
      <c r="C3" s="86"/>
      <c r="D3" s="86"/>
      <c r="E3" s="86"/>
      <c r="F3" s="86"/>
      <c r="G3" s="86"/>
      <c r="H3" s="87"/>
    </row>
    <row r="4" spans="1:8" ht="13.5" customHeight="1" x14ac:dyDescent="0.45">
      <c r="A4" s="12" t="s">
        <v>260</v>
      </c>
      <c r="B4" s="94" t="s">
        <v>261</v>
      </c>
      <c r="C4" s="94"/>
      <c r="D4" s="94"/>
      <c r="E4" s="94"/>
      <c r="F4" s="94"/>
      <c r="G4" s="94"/>
      <c r="H4" s="95"/>
    </row>
    <row r="5" spans="1:8" ht="13.5" customHeight="1" x14ac:dyDescent="0.45">
      <c r="A5" s="13" t="s">
        <v>262</v>
      </c>
      <c r="B5" s="94" t="s">
        <v>263</v>
      </c>
      <c r="C5" s="94"/>
      <c r="D5" s="94"/>
      <c r="E5" s="94"/>
      <c r="F5" s="94"/>
      <c r="G5" s="94"/>
      <c r="H5" s="95"/>
    </row>
    <row r="6" spans="1:8" ht="13.5" customHeight="1" x14ac:dyDescent="0.45">
      <c r="A6" s="11" t="s">
        <v>264</v>
      </c>
      <c r="B6" s="94" t="s">
        <v>265</v>
      </c>
      <c r="C6" s="94"/>
      <c r="D6" s="94"/>
      <c r="E6" s="94"/>
      <c r="F6" s="94"/>
      <c r="G6" s="94"/>
      <c r="H6" s="95"/>
    </row>
    <row r="7" spans="1:8" x14ac:dyDescent="0.45">
      <c r="A7" s="85" t="s">
        <v>266</v>
      </c>
      <c r="B7" s="86"/>
      <c r="C7" s="86"/>
      <c r="D7" s="86"/>
      <c r="E7" s="86"/>
      <c r="F7" s="86"/>
      <c r="G7" s="86"/>
      <c r="H7" s="87"/>
    </row>
    <row r="8" spans="1:8" ht="13.5" customHeight="1" x14ac:dyDescent="0.45">
      <c r="A8" s="12" t="s">
        <v>267</v>
      </c>
      <c r="B8" s="94" t="s">
        <v>268</v>
      </c>
      <c r="C8" s="94"/>
      <c r="D8" s="94"/>
      <c r="E8" s="94"/>
      <c r="F8" s="94"/>
      <c r="G8" s="94"/>
      <c r="H8" s="95"/>
    </row>
    <row r="9" spans="1:8" ht="13.5" customHeight="1" x14ac:dyDescent="0.45">
      <c r="A9" s="13" t="s">
        <v>269</v>
      </c>
      <c r="B9" s="94" t="s">
        <v>270</v>
      </c>
      <c r="C9" s="94"/>
      <c r="D9" s="94"/>
      <c r="E9" s="94"/>
      <c r="F9" s="94"/>
      <c r="G9" s="94"/>
      <c r="H9" s="95"/>
    </row>
    <row r="10" spans="1:8" ht="13.5" customHeight="1" x14ac:dyDescent="0.45">
      <c r="A10" s="11" t="s">
        <v>271</v>
      </c>
      <c r="B10" s="94" t="s">
        <v>272</v>
      </c>
      <c r="C10" s="94"/>
      <c r="D10" s="94"/>
      <c r="E10" s="94"/>
      <c r="F10" s="94"/>
      <c r="G10" s="94"/>
      <c r="H10" s="95"/>
    </row>
    <row r="11" spans="1:8" ht="15" customHeight="1" x14ac:dyDescent="0.45">
      <c r="A11" s="11" t="s">
        <v>273</v>
      </c>
      <c r="B11" s="94" t="s">
        <v>274</v>
      </c>
      <c r="C11" s="94"/>
      <c r="D11" s="94"/>
      <c r="E11" s="94"/>
      <c r="F11" s="94"/>
      <c r="G11" s="94"/>
      <c r="H11" s="95"/>
    </row>
    <row r="12" spans="1:8" ht="13.5" customHeight="1" x14ac:dyDescent="0.45">
      <c r="A12" s="11" t="s">
        <v>275</v>
      </c>
      <c r="B12" s="94" t="s">
        <v>276</v>
      </c>
      <c r="C12" s="94"/>
      <c r="D12" s="94"/>
      <c r="E12" s="94"/>
      <c r="F12" s="94"/>
      <c r="G12" s="94"/>
      <c r="H12" s="95"/>
    </row>
    <row r="13" spans="1:8" x14ac:dyDescent="0.45">
      <c r="A13" s="85" t="s">
        <v>277</v>
      </c>
      <c r="B13" s="86"/>
      <c r="C13" s="86"/>
      <c r="D13" s="86"/>
      <c r="E13" s="86"/>
      <c r="F13" s="86"/>
      <c r="G13" s="86"/>
      <c r="H13" s="87"/>
    </row>
    <row r="14" spans="1:8" ht="121.5" customHeight="1" x14ac:dyDescent="0.45">
      <c r="A14" s="88" t="s">
        <v>278</v>
      </c>
      <c r="B14" s="89"/>
      <c r="C14" s="89"/>
      <c r="D14" s="89"/>
      <c r="E14" s="89"/>
      <c r="F14" s="89"/>
      <c r="G14" s="89"/>
      <c r="H14" s="90"/>
    </row>
    <row r="15" spans="1:8" x14ac:dyDescent="0.45">
      <c r="A15" s="91" t="s">
        <v>279</v>
      </c>
      <c r="B15" s="92"/>
      <c r="C15" s="92"/>
      <c r="D15" s="92"/>
      <c r="E15" s="92"/>
      <c r="F15" s="92"/>
      <c r="G15" s="92"/>
      <c r="H15" s="93"/>
    </row>
    <row r="16" spans="1:8" x14ac:dyDescent="0.45">
      <c r="A16" s="96" t="s">
        <v>280</v>
      </c>
      <c r="B16" s="97"/>
      <c r="C16" s="97"/>
      <c r="D16" s="97"/>
      <c r="E16" s="97"/>
      <c r="F16" s="97"/>
      <c r="G16" s="97"/>
      <c r="H16" s="98"/>
    </row>
    <row r="17" spans="1:8" x14ac:dyDescent="0.45">
      <c r="A17" s="96" t="s">
        <v>281</v>
      </c>
      <c r="B17" s="97"/>
      <c r="C17" s="97"/>
      <c r="D17" s="97"/>
      <c r="E17" s="97"/>
      <c r="F17" s="97"/>
      <c r="G17" s="97"/>
      <c r="H17" s="98"/>
    </row>
    <row r="18" spans="1:8" x14ac:dyDescent="0.45">
      <c r="A18" s="96" t="s">
        <v>282</v>
      </c>
      <c r="B18" s="97"/>
      <c r="C18" s="97"/>
      <c r="D18" s="97"/>
      <c r="E18" s="97"/>
      <c r="F18" s="97"/>
      <c r="G18" s="97"/>
      <c r="H18" s="98"/>
    </row>
    <row r="19" spans="1:8" x14ac:dyDescent="0.45">
      <c r="A19" s="15"/>
      <c r="B19" s="8"/>
      <c r="C19" s="8"/>
      <c r="D19" s="8"/>
      <c r="E19" s="8"/>
      <c r="F19" s="8"/>
      <c r="G19" s="8"/>
      <c r="H19" s="16"/>
    </row>
    <row r="20" spans="1:8" x14ac:dyDescent="0.45">
      <c r="A20" s="96"/>
      <c r="B20" s="97"/>
      <c r="C20" s="97"/>
      <c r="D20" s="97"/>
      <c r="E20" s="97"/>
      <c r="F20" s="97"/>
      <c r="G20" s="97"/>
      <c r="H20" s="98"/>
    </row>
    <row r="21" spans="1:8" x14ac:dyDescent="0.45">
      <c r="A21" s="96"/>
      <c r="B21" s="97"/>
      <c r="C21" s="97"/>
      <c r="D21" s="97"/>
      <c r="E21" s="97"/>
      <c r="F21" s="97"/>
      <c r="G21" s="97"/>
      <c r="H21" s="98"/>
    </row>
    <row r="22" spans="1:8" x14ac:dyDescent="0.45">
      <c r="A22" s="96"/>
      <c r="B22" s="97"/>
      <c r="C22" s="97"/>
      <c r="D22" s="97"/>
      <c r="E22" s="97"/>
      <c r="F22" s="97"/>
      <c r="G22" s="97"/>
      <c r="H22" s="98"/>
    </row>
    <row r="23" spans="1:8" x14ac:dyDescent="0.45">
      <c r="A23" s="99"/>
      <c r="B23" s="100"/>
      <c r="C23" s="100"/>
      <c r="D23" s="100"/>
      <c r="E23" s="100"/>
      <c r="F23" s="100"/>
      <c r="G23" s="100"/>
      <c r="H23" s="101"/>
    </row>
  </sheetData>
  <mergeCells count="22">
    <mergeCell ref="A22:H22"/>
    <mergeCell ref="A23:H23"/>
    <mergeCell ref="A3:H3"/>
    <mergeCell ref="B4:H4"/>
    <mergeCell ref="B5:H5"/>
    <mergeCell ref="B6:H6"/>
    <mergeCell ref="A16:H16"/>
    <mergeCell ref="A17:H17"/>
    <mergeCell ref="A18:H18"/>
    <mergeCell ref="A20:H20"/>
    <mergeCell ref="A21:H21"/>
    <mergeCell ref="A1:H1"/>
    <mergeCell ref="A2:H2"/>
    <mergeCell ref="A13:H13"/>
    <mergeCell ref="A14:H14"/>
    <mergeCell ref="A15:H15"/>
    <mergeCell ref="A7:H7"/>
    <mergeCell ref="B8:H8"/>
    <mergeCell ref="B9:H9"/>
    <mergeCell ref="B10:H10"/>
    <mergeCell ref="B11:H11"/>
    <mergeCell ref="B12:H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C4"/>
  <sheetViews>
    <sheetView workbookViewId="0">
      <selection activeCell="A6" sqref="A6"/>
    </sheetView>
  </sheetViews>
  <sheetFormatPr baseColWidth="10" defaultColWidth="11.46484375" defaultRowHeight="14.25" x14ac:dyDescent="0.45"/>
  <cols>
    <col min="1" max="1" width="42.33203125" customWidth="1"/>
    <col min="2" max="2" width="38.86328125" customWidth="1"/>
    <col min="3" max="3" width="56.53125" customWidth="1"/>
  </cols>
  <sheetData>
    <row r="1" spans="1:3" x14ac:dyDescent="0.45">
      <c r="A1" s="4" t="s">
        <v>283</v>
      </c>
      <c r="B1" s="4" t="s">
        <v>279</v>
      </c>
      <c r="C1" s="4" t="s">
        <v>234</v>
      </c>
    </row>
    <row r="2" spans="1:3" x14ac:dyDescent="0.45">
      <c r="A2" s="40" t="s">
        <v>284</v>
      </c>
    </row>
    <row r="3" spans="1:3" x14ac:dyDescent="0.45">
      <c r="A3" s="40"/>
    </row>
    <row r="4" spans="1:3" x14ac:dyDescent="0.45">
      <c r="A4" s="40"/>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sheetPr>
  <dimension ref="A1:B10"/>
  <sheetViews>
    <sheetView tabSelected="1" workbookViewId="0">
      <selection activeCell="A10" sqref="A10"/>
    </sheetView>
  </sheetViews>
  <sheetFormatPr baseColWidth="10" defaultColWidth="11.46484375" defaultRowHeight="14.25" x14ac:dyDescent="0.45"/>
  <cols>
    <col min="1" max="1" width="32.86328125" customWidth="1"/>
    <col min="2" max="2" width="34.6640625" customWidth="1"/>
    <col min="3" max="3" width="63.1328125" customWidth="1"/>
  </cols>
  <sheetData>
    <row r="1" spans="1:2" x14ac:dyDescent="0.45">
      <c r="A1" s="48" t="s">
        <v>208</v>
      </c>
      <c r="B1" s="48" t="s">
        <v>285</v>
      </c>
    </row>
    <row r="2" spans="1:2" x14ac:dyDescent="0.45">
      <c r="A2" t="s">
        <v>217</v>
      </c>
      <c r="B2" t="s">
        <v>286</v>
      </c>
    </row>
    <row r="3" spans="1:2" x14ac:dyDescent="0.45">
      <c r="A3" t="s">
        <v>238</v>
      </c>
      <c r="B3" t="s">
        <v>222</v>
      </c>
    </row>
    <row r="4" spans="1:2" x14ac:dyDescent="0.45">
      <c r="A4" t="s">
        <v>242</v>
      </c>
      <c r="B4" t="s">
        <v>239</v>
      </c>
    </row>
    <row r="5" spans="1:2" x14ac:dyDescent="0.45">
      <c r="A5" t="s">
        <v>219</v>
      </c>
      <c r="B5" t="s">
        <v>220</v>
      </c>
    </row>
    <row r="6" spans="1:2" x14ac:dyDescent="0.45">
      <c r="A6" t="s">
        <v>287</v>
      </c>
      <c r="B6" t="s">
        <v>218</v>
      </c>
    </row>
    <row r="7" spans="1:2" x14ac:dyDescent="0.45">
      <c r="A7" t="s">
        <v>288</v>
      </c>
      <c r="B7" t="s">
        <v>241</v>
      </c>
    </row>
    <row r="8" spans="1:2" x14ac:dyDescent="0.45">
      <c r="A8" t="s">
        <v>289</v>
      </c>
      <c r="B8" t="s">
        <v>290</v>
      </c>
    </row>
    <row r="9" spans="1:2" x14ac:dyDescent="0.45">
      <c r="A9" t="s">
        <v>223</v>
      </c>
      <c r="B9" t="s">
        <v>291</v>
      </c>
    </row>
    <row r="10" spans="1:2" x14ac:dyDescent="0.45">
      <c r="A10" t="s">
        <v>221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H36"/>
  <sheetViews>
    <sheetView showGridLines="0" workbookViewId="0">
      <pane xSplit="2" ySplit="2" topLeftCell="D33" activePane="bottomRight" state="frozen"/>
      <selection pane="topRight" activeCell="C1" sqref="C1"/>
      <selection pane="bottomLeft" activeCell="A3" sqref="A3"/>
      <selection pane="bottomRight" activeCell="F29" sqref="F29"/>
    </sheetView>
  </sheetViews>
  <sheetFormatPr baseColWidth="10" defaultColWidth="0" defaultRowHeight="14.25" zeroHeight="1" x14ac:dyDescent="0.45"/>
  <cols>
    <col min="1" max="1" width="18.86328125" style="5" customWidth="1"/>
    <col min="2" max="2" width="50.6640625" style="5" customWidth="1"/>
    <col min="3" max="3" width="43.1328125" style="5" hidden="1" customWidth="1"/>
    <col min="4" max="4" width="43.1328125" style="5" customWidth="1"/>
    <col min="5" max="5" width="43.1328125" style="5" hidden="1" customWidth="1"/>
    <col min="6" max="6" width="43.1328125" style="5" customWidth="1"/>
    <col min="7" max="7" width="43.1328125" style="5" hidden="1" customWidth="1"/>
    <col min="8" max="8" width="43.1328125" style="5" customWidth="1"/>
    <col min="9" max="16384" width="11.46484375" hidden="1"/>
  </cols>
  <sheetData>
    <row r="1" spans="1:8" x14ac:dyDescent="0.45">
      <c r="A1" s="19"/>
      <c r="B1" s="19"/>
      <c r="C1" s="81" t="s">
        <v>20</v>
      </c>
      <c r="D1" s="81"/>
      <c r="E1" s="81"/>
      <c r="F1" s="81"/>
      <c r="G1" s="81"/>
      <c r="H1" s="81"/>
    </row>
    <row r="2" spans="1:8" x14ac:dyDescent="0.45">
      <c r="A2" s="19" t="s">
        <v>21</v>
      </c>
      <c r="B2" s="19" t="s">
        <v>22</v>
      </c>
      <c r="C2" s="19" t="s">
        <v>23</v>
      </c>
      <c r="D2" s="19" t="s">
        <v>24</v>
      </c>
      <c r="E2" s="19" t="s">
        <v>25</v>
      </c>
      <c r="F2" s="19" t="s">
        <v>26</v>
      </c>
      <c r="G2" s="19" t="s">
        <v>27</v>
      </c>
      <c r="H2" s="19" t="s">
        <v>28</v>
      </c>
    </row>
    <row r="3" spans="1:8" ht="114" x14ac:dyDescent="0.45">
      <c r="A3" s="82" t="s">
        <v>29</v>
      </c>
      <c r="B3" s="49" t="s">
        <v>30</v>
      </c>
      <c r="C3" s="49" t="s">
        <v>31</v>
      </c>
      <c r="D3" s="49" t="s">
        <v>32</v>
      </c>
      <c r="E3" s="49" t="s">
        <v>33</v>
      </c>
      <c r="F3" s="49" t="s">
        <v>34</v>
      </c>
      <c r="G3" s="49"/>
      <c r="H3" s="49" t="s">
        <v>30</v>
      </c>
    </row>
    <row r="4" spans="1:8" ht="85.5" x14ac:dyDescent="0.45">
      <c r="A4" s="79"/>
      <c r="B4" s="50" t="s">
        <v>35</v>
      </c>
      <c r="C4" s="50"/>
      <c r="D4" s="66" t="s">
        <v>36</v>
      </c>
      <c r="E4" s="50"/>
      <c r="F4" s="50" t="s">
        <v>37</v>
      </c>
      <c r="G4" s="50"/>
      <c r="H4" s="50" t="s">
        <v>35</v>
      </c>
    </row>
    <row r="5" spans="1:8" ht="114" x14ac:dyDescent="0.45">
      <c r="A5" s="79"/>
      <c r="B5" s="50" t="s">
        <v>38</v>
      </c>
      <c r="C5" s="50"/>
      <c r="D5" s="66" t="s">
        <v>39</v>
      </c>
      <c r="E5" s="50"/>
      <c r="F5" s="50" t="s">
        <v>40</v>
      </c>
      <c r="G5" s="50"/>
      <c r="H5" s="50" t="s">
        <v>41</v>
      </c>
    </row>
    <row r="6" spans="1:8" ht="114" x14ac:dyDescent="0.45">
      <c r="A6" s="79"/>
      <c r="B6" s="50" t="s">
        <v>42</v>
      </c>
      <c r="C6" s="50"/>
      <c r="D6" s="51" t="s">
        <v>43</v>
      </c>
      <c r="E6" s="50"/>
      <c r="F6" s="51" t="s">
        <v>44</v>
      </c>
      <c r="G6" s="50"/>
      <c r="H6" s="50" t="s">
        <v>42</v>
      </c>
    </row>
    <row r="7" spans="1:8" ht="99.75" x14ac:dyDescent="0.45">
      <c r="A7" s="79"/>
      <c r="B7" s="50" t="s">
        <v>45</v>
      </c>
      <c r="C7" s="50"/>
      <c r="D7" s="52" t="s">
        <v>46</v>
      </c>
      <c r="E7" s="50"/>
      <c r="F7" s="52" t="s">
        <v>47</v>
      </c>
      <c r="G7" s="50"/>
      <c r="H7" s="50" t="s">
        <v>45</v>
      </c>
    </row>
    <row r="8" spans="1:8" ht="118.5" customHeight="1" x14ac:dyDescent="0.45">
      <c r="A8" s="78" t="s">
        <v>48</v>
      </c>
      <c r="B8" s="53" t="s">
        <v>49</v>
      </c>
      <c r="C8" s="53"/>
      <c r="D8" s="54" t="s">
        <v>50</v>
      </c>
      <c r="E8" s="53"/>
      <c r="F8" s="54" t="s">
        <v>51</v>
      </c>
      <c r="G8" s="53"/>
      <c r="H8" s="53" t="s">
        <v>49</v>
      </c>
    </row>
    <row r="9" spans="1:8" ht="85.5" x14ac:dyDescent="0.45">
      <c r="A9" s="78"/>
      <c r="B9" s="53" t="s">
        <v>52</v>
      </c>
      <c r="C9" s="53"/>
      <c r="D9" s="54" t="s">
        <v>53</v>
      </c>
      <c r="E9" s="53"/>
      <c r="F9" s="54" t="s">
        <v>54</v>
      </c>
      <c r="G9" s="53"/>
      <c r="H9" s="53" t="s">
        <v>52</v>
      </c>
    </row>
    <row r="10" spans="1:8" ht="57" x14ac:dyDescent="0.45">
      <c r="A10" s="78"/>
      <c r="B10" s="53" t="s">
        <v>55</v>
      </c>
      <c r="C10" s="53"/>
      <c r="D10" s="54" t="s">
        <v>56</v>
      </c>
      <c r="E10" s="53"/>
      <c r="F10" s="54" t="s">
        <v>57</v>
      </c>
      <c r="G10" s="53"/>
      <c r="H10" s="53" t="s">
        <v>55</v>
      </c>
    </row>
    <row r="11" spans="1:8" ht="85.5" x14ac:dyDescent="0.45">
      <c r="A11" s="79" t="s">
        <v>58</v>
      </c>
      <c r="B11" s="50" t="s">
        <v>59</v>
      </c>
      <c r="C11" s="50"/>
      <c r="D11" s="52" t="s">
        <v>60</v>
      </c>
      <c r="E11" s="50"/>
      <c r="F11" s="52" t="s">
        <v>61</v>
      </c>
      <c r="G11" s="50"/>
      <c r="H11" s="50" t="s">
        <v>59</v>
      </c>
    </row>
    <row r="12" spans="1:8" ht="85.5" x14ac:dyDescent="0.45">
      <c r="A12" s="79"/>
      <c r="B12" s="50" t="s">
        <v>62</v>
      </c>
      <c r="C12" s="50"/>
      <c r="D12" s="52" t="s">
        <v>63</v>
      </c>
      <c r="E12" s="50"/>
      <c r="F12" s="52" t="s">
        <v>64</v>
      </c>
      <c r="G12" s="50"/>
      <c r="H12" s="50" t="s">
        <v>62</v>
      </c>
    </row>
    <row r="13" spans="1:8" ht="99.75" x14ac:dyDescent="0.45">
      <c r="A13" s="79"/>
      <c r="B13" s="50" t="s">
        <v>65</v>
      </c>
      <c r="C13" s="50"/>
      <c r="D13" s="52" t="s">
        <v>66</v>
      </c>
      <c r="E13" s="50"/>
      <c r="F13" s="52" t="s">
        <v>67</v>
      </c>
      <c r="G13" s="50"/>
      <c r="H13" s="50" t="s">
        <v>65</v>
      </c>
    </row>
    <row r="14" spans="1:8" ht="114" x14ac:dyDescent="0.45">
      <c r="A14" s="79"/>
      <c r="B14" s="50" t="s">
        <v>68</v>
      </c>
      <c r="C14" s="50"/>
      <c r="D14" s="52" t="s">
        <v>69</v>
      </c>
      <c r="E14" s="50"/>
      <c r="F14" s="52" t="s">
        <v>70</v>
      </c>
      <c r="G14" s="50"/>
      <c r="H14" s="50" t="s">
        <v>68</v>
      </c>
    </row>
    <row r="15" spans="1:8" ht="71.25" x14ac:dyDescent="0.45">
      <c r="A15" s="79"/>
      <c r="B15" s="50" t="s">
        <v>71</v>
      </c>
      <c r="C15" s="50"/>
      <c r="D15" s="52" t="s">
        <v>72</v>
      </c>
      <c r="E15" s="50"/>
      <c r="F15" s="52" t="s">
        <v>73</v>
      </c>
      <c r="G15" s="50"/>
      <c r="H15" s="50" t="s">
        <v>71</v>
      </c>
    </row>
    <row r="16" spans="1:8" ht="71.25" x14ac:dyDescent="0.45">
      <c r="A16" s="78" t="s">
        <v>74</v>
      </c>
      <c r="B16" s="53" t="s">
        <v>75</v>
      </c>
      <c r="C16" s="53"/>
      <c r="D16" s="54" t="s">
        <v>76</v>
      </c>
      <c r="E16" s="53"/>
      <c r="F16" s="54" t="s">
        <v>77</v>
      </c>
      <c r="G16" s="53"/>
      <c r="H16" s="53" t="s">
        <v>75</v>
      </c>
    </row>
    <row r="17" spans="1:8" ht="99.75" x14ac:dyDescent="0.45">
      <c r="A17" s="78"/>
      <c r="B17" s="53" t="s">
        <v>78</v>
      </c>
      <c r="C17" s="53"/>
      <c r="D17" s="54" t="s">
        <v>79</v>
      </c>
      <c r="E17" s="53"/>
      <c r="F17" s="54" t="s">
        <v>80</v>
      </c>
      <c r="G17" s="53"/>
      <c r="H17" s="53" t="s">
        <v>78</v>
      </c>
    </row>
    <row r="18" spans="1:8" ht="85.5" x14ac:dyDescent="0.45">
      <c r="A18" s="78"/>
      <c r="B18" s="53" t="s">
        <v>81</v>
      </c>
      <c r="C18" s="53"/>
      <c r="D18" s="53" t="s">
        <v>82</v>
      </c>
      <c r="E18" s="53"/>
      <c r="F18" s="53" t="s">
        <v>83</v>
      </c>
      <c r="G18" s="53"/>
      <c r="H18" s="55" t="s">
        <v>84</v>
      </c>
    </row>
    <row r="19" spans="1:8" ht="71.25" x14ac:dyDescent="0.45">
      <c r="A19" s="78"/>
      <c r="B19" s="53" t="s">
        <v>85</v>
      </c>
      <c r="C19" s="53"/>
      <c r="D19" s="53" t="s">
        <v>86</v>
      </c>
      <c r="E19" s="53"/>
      <c r="F19" s="53" t="s">
        <v>87</v>
      </c>
      <c r="G19" s="53"/>
      <c r="H19" s="55" t="s">
        <v>88</v>
      </c>
    </row>
    <row r="20" spans="1:8" ht="71.25" x14ac:dyDescent="0.45">
      <c r="A20" s="78"/>
      <c r="B20" s="53" t="s">
        <v>89</v>
      </c>
      <c r="C20" s="53"/>
      <c r="D20" s="53" t="s">
        <v>90</v>
      </c>
      <c r="E20" s="53"/>
      <c r="F20" s="53" t="s">
        <v>91</v>
      </c>
      <c r="G20" s="53"/>
      <c r="H20" s="55" t="s">
        <v>92</v>
      </c>
    </row>
    <row r="21" spans="1:8" ht="71.25" x14ac:dyDescent="0.45">
      <c r="A21" s="79" t="s">
        <v>93</v>
      </c>
      <c r="B21" s="50" t="s">
        <v>94</v>
      </c>
      <c r="C21" s="50"/>
      <c r="D21" s="56" t="s">
        <v>95</v>
      </c>
      <c r="E21" s="50"/>
      <c r="F21" s="50" t="s">
        <v>96</v>
      </c>
      <c r="G21" s="50"/>
      <c r="H21" s="50" t="s">
        <v>97</v>
      </c>
    </row>
    <row r="22" spans="1:8" ht="71.25" x14ac:dyDescent="0.45">
      <c r="A22" s="79"/>
      <c r="B22" s="50" t="s">
        <v>98</v>
      </c>
      <c r="C22" s="50"/>
      <c r="D22" s="50" t="s">
        <v>99</v>
      </c>
      <c r="E22" s="50"/>
      <c r="F22" s="50" t="s">
        <v>100</v>
      </c>
      <c r="G22" s="50"/>
      <c r="H22" s="50" t="s">
        <v>101</v>
      </c>
    </row>
    <row r="23" spans="1:8" ht="85.5" x14ac:dyDescent="0.45">
      <c r="A23" s="79"/>
      <c r="B23" s="50" t="s">
        <v>102</v>
      </c>
      <c r="C23" s="50"/>
      <c r="D23" s="50" t="s">
        <v>103</v>
      </c>
      <c r="E23" s="50"/>
      <c r="F23" s="50" t="s">
        <v>104</v>
      </c>
      <c r="G23" s="50"/>
      <c r="H23" s="50" t="s">
        <v>105</v>
      </c>
    </row>
    <row r="24" spans="1:8" ht="57" x14ac:dyDescent="0.45">
      <c r="A24" s="79"/>
      <c r="B24" s="50" t="s">
        <v>106</v>
      </c>
      <c r="C24" s="50"/>
      <c r="D24" s="50" t="s">
        <v>107</v>
      </c>
      <c r="E24" s="50"/>
      <c r="F24" s="50" t="s">
        <v>108</v>
      </c>
      <c r="G24" s="50"/>
      <c r="H24" s="50" t="s">
        <v>106</v>
      </c>
    </row>
    <row r="25" spans="1:8" ht="85.5" x14ac:dyDescent="0.45">
      <c r="A25" s="79"/>
      <c r="B25" s="50" t="s">
        <v>109</v>
      </c>
      <c r="C25" s="50" t="s">
        <v>110</v>
      </c>
      <c r="D25" s="50" t="s">
        <v>111</v>
      </c>
      <c r="E25" s="50" t="s">
        <v>112</v>
      </c>
      <c r="F25" s="50" t="s">
        <v>113</v>
      </c>
      <c r="G25" s="50"/>
      <c r="H25" s="50" t="s">
        <v>109</v>
      </c>
    </row>
    <row r="26" spans="1:8" ht="71.25" x14ac:dyDescent="0.45">
      <c r="A26" s="78" t="s">
        <v>114</v>
      </c>
      <c r="B26" s="53" t="s">
        <v>115</v>
      </c>
      <c r="C26" s="53"/>
      <c r="D26" s="53" t="s">
        <v>116</v>
      </c>
      <c r="E26" s="53"/>
      <c r="F26" s="53" t="s">
        <v>117</v>
      </c>
      <c r="G26" s="53"/>
      <c r="H26" s="53" t="s">
        <v>115</v>
      </c>
    </row>
    <row r="27" spans="1:8" ht="142.5" x14ac:dyDescent="0.45">
      <c r="A27" s="78"/>
      <c r="B27" s="53" t="s">
        <v>118</v>
      </c>
      <c r="C27" s="53" t="s">
        <v>119</v>
      </c>
      <c r="D27" s="53" t="s">
        <v>120</v>
      </c>
      <c r="E27" s="53" t="s">
        <v>121</v>
      </c>
      <c r="F27" s="53" t="s">
        <v>122</v>
      </c>
      <c r="G27" s="53"/>
      <c r="H27" s="53" t="s">
        <v>118</v>
      </c>
    </row>
    <row r="28" spans="1:8" ht="85.5" x14ac:dyDescent="0.45">
      <c r="A28" s="78"/>
      <c r="B28" s="53" t="s">
        <v>123</v>
      </c>
      <c r="C28" s="53"/>
      <c r="D28" s="67" t="s">
        <v>124</v>
      </c>
      <c r="E28" s="53"/>
      <c r="F28" s="53" t="s">
        <v>123</v>
      </c>
      <c r="G28" s="53"/>
      <c r="H28" s="53" t="s">
        <v>123</v>
      </c>
    </row>
    <row r="29" spans="1:8" ht="71.25" x14ac:dyDescent="0.45">
      <c r="A29" s="78"/>
      <c r="B29" s="53" t="s">
        <v>125</v>
      </c>
      <c r="C29" s="53"/>
      <c r="D29" s="67" t="s">
        <v>126</v>
      </c>
      <c r="E29" s="53"/>
      <c r="F29" s="53" t="s">
        <v>127</v>
      </c>
      <c r="G29" s="53"/>
      <c r="H29" s="53" t="s">
        <v>125</v>
      </c>
    </row>
    <row r="30" spans="1:8" ht="85.5" x14ac:dyDescent="0.45">
      <c r="A30" s="79" t="s">
        <v>128</v>
      </c>
      <c r="B30" s="50" t="s">
        <v>129</v>
      </c>
      <c r="C30" s="50"/>
      <c r="D30" s="50" t="s">
        <v>130</v>
      </c>
      <c r="E30" s="50"/>
      <c r="F30" s="50" t="s">
        <v>131</v>
      </c>
      <c r="G30" s="50"/>
      <c r="H30" s="50" t="s">
        <v>129</v>
      </c>
    </row>
    <row r="31" spans="1:8" ht="99.75" x14ac:dyDescent="0.45">
      <c r="A31" s="79"/>
      <c r="B31" s="50" t="s">
        <v>132</v>
      </c>
      <c r="C31" s="50"/>
      <c r="D31" s="50" t="s">
        <v>133</v>
      </c>
      <c r="E31" s="50"/>
      <c r="F31" s="50" t="s">
        <v>134</v>
      </c>
      <c r="G31" s="50"/>
      <c r="H31" s="50" t="s">
        <v>132</v>
      </c>
    </row>
    <row r="32" spans="1:8" ht="85.5" x14ac:dyDescent="0.45">
      <c r="A32" s="79"/>
      <c r="B32" s="50" t="s">
        <v>135</v>
      </c>
      <c r="C32" s="50"/>
      <c r="D32" s="50" t="s">
        <v>136</v>
      </c>
      <c r="E32" s="50"/>
      <c r="F32" s="50" t="s">
        <v>137</v>
      </c>
      <c r="G32" s="50"/>
      <c r="H32" s="50" t="s">
        <v>135</v>
      </c>
    </row>
    <row r="33" spans="1:8" ht="57" x14ac:dyDescent="0.45">
      <c r="A33" s="78" t="s">
        <v>138</v>
      </c>
      <c r="B33" s="53" t="s">
        <v>139</v>
      </c>
      <c r="C33" s="53"/>
      <c r="D33" s="53" t="s">
        <v>140</v>
      </c>
      <c r="E33" s="53"/>
      <c r="F33" s="53" t="s">
        <v>141</v>
      </c>
      <c r="G33" s="53"/>
      <c r="H33" s="53" t="s">
        <v>139</v>
      </c>
    </row>
    <row r="34" spans="1:8" ht="71.25" x14ac:dyDescent="0.45">
      <c r="A34" s="78"/>
      <c r="B34" s="53" t="s">
        <v>142</v>
      </c>
      <c r="C34" s="53"/>
      <c r="D34" s="53" t="s">
        <v>143</v>
      </c>
      <c r="E34" s="53"/>
      <c r="F34" s="53" t="s">
        <v>144</v>
      </c>
      <c r="G34" s="53"/>
      <c r="H34" s="53" t="s">
        <v>142</v>
      </c>
    </row>
    <row r="35" spans="1:8" s="3" customFormat="1" ht="85.5" x14ac:dyDescent="0.45">
      <c r="A35" s="78"/>
      <c r="B35" s="53" t="s">
        <v>145</v>
      </c>
      <c r="C35" s="53"/>
      <c r="D35" s="53" t="s">
        <v>146</v>
      </c>
      <c r="E35" s="53"/>
      <c r="F35" s="53" t="s">
        <v>147</v>
      </c>
      <c r="G35" s="53"/>
      <c r="H35" s="53" t="s">
        <v>145</v>
      </c>
    </row>
    <row r="36" spans="1:8" s="3" customFormat="1" ht="57" x14ac:dyDescent="0.45">
      <c r="A36" s="80"/>
      <c r="B36" s="57" t="s">
        <v>148</v>
      </c>
      <c r="C36" s="57"/>
      <c r="D36" s="57" t="s">
        <v>149</v>
      </c>
      <c r="E36" s="57"/>
      <c r="F36" s="57" t="s">
        <v>150</v>
      </c>
      <c r="G36" s="57"/>
      <c r="H36" s="57" t="s">
        <v>148</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D7"/>
  <sheetViews>
    <sheetView showGridLines="0" workbookViewId="0">
      <selection activeCell="D7" sqref="D7"/>
    </sheetView>
  </sheetViews>
  <sheetFormatPr baseColWidth="10" defaultColWidth="11.46484375" defaultRowHeight="14.25" x14ac:dyDescent="0.45"/>
  <cols>
    <col min="1" max="1" width="7.1328125" style="3" customWidth="1"/>
    <col min="2" max="2" width="89.86328125" style="3" customWidth="1"/>
    <col min="3" max="3" width="26" style="3" customWidth="1"/>
    <col min="4" max="4" width="14.33203125" style="3" customWidth="1"/>
    <col min="5" max="16384" width="11.46484375" style="3"/>
  </cols>
  <sheetData>
    <row r="1" spans="1:4" x14ac:dyDescent="0.45">
      <c r="A1" s="26" t="s">
        <v>151</v>
      </c>
      <c r="B1" s="26" t="s">
        <v>152</v>
      </c>
      <c r="C1" s="26" t="s">
        <v>153</v>
      </c>
      <c r="D1" s="26" t="s">
        <v>154</v>
      </c>
    </row>
    <row r="2" spans="1:4" ht="78.75" customHeight="1" x14ac:dyDescent="0.45">
      <c r="A2" s="27">
        <v>1</v>
      </c>
      <c r="B2" s="14" t="s">
        <v>155</v>
      </c>
      <c r="C2" s="14" t="s">
        <v>156</v>
      </c>
      <c r="D2" s="71">
        <v>0.2</v>
      </c>
    </row>
    <row r="3" spans="1:4" ht="62.25" customHeight="1" x14ac:dyDescent="0.45">
      <c r="A3" s="27">
        <v>2</v>
      </c>
      <c r="B3" s="14" t="s">
        <v>157</v>
      </c>
      <c r="C3" s="14" t="s">
        <v>158</v>
      </c>
      <c r="D3" s="71">
        <v>0.2</v>
      </c>
    </row>
    <row r="4" spans="1:4" ht="42.75" x14ac:dyDescent="0.45">
      <c r="A4" s="27">
        <v>3</v>
      </c>
      <c r="B4" s="14" t="s">
        <v>159</v>
      </c>
      <c r="C4" s="14" t="s">
        <v>160</v>
      </c>
      <c r="D4" s="71">
        <v>0.2</v>
      </c>
    </row>
    <row r="5" spans="1:4" ht="42.75" x14ac:dyDescent="0.45">
      <c r="A5" s="27">
        <v>4</v>
      </c>
      <c r="B5" s="14" t="s">
        <v>161</v>
      </c>
      <c r="C5" s="14" t="s">
        <v>162</v>
      </c>
      <c r="D5" s="71">
        <v>0.1</v>
      </c>
    </row>
    <row r="6" spans="1:4" ht="57" x14ac:dyDescent="0.45">
      <c r="A6" s="27">
        <v>5</v>
      </c>
      <c r="B6" s="14" t="s">
        <v>163</v>
      </c>
      <c r="C6" s="14" t="s">
        <v>164</v>
      </c>
      <c r="D6" s="71">
        <v>0.1</v>
      </c>
    </row>
    <row r="7" spans="1:4" ht="42.75" x14ac:dyDescent="0.45">
      <c r="A7" s="27">
        <v>6</v>
      </c>
      <c r="B7" s="14" t="s">
        <v>165</v>
      </c>
      <c r="C7" s="14" t="s">
        <v>166</v>
      </c>
      <c r="D7" s="71">
        <v>0.2</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H14"/>
  <sheetViews>
    <sheetView showGridLines="0" workbookViewId="0">
      <pane ySplit="2" topLeftCell="A3" activePane="bottomLeft" state="frozen"/>
      <selection pane="bottomLeft" activeCell="G7" sqref="G7"/>
    </sheetView>
  </sheetViews>
  <sheetFormatPr baseColWidth="10" defaultColWidth="11.46484375" defaultRowHeight="14.25" x14ac:dyDescent="0.45"/>
  <cols>
    <col min="1" max="1" width="15.86328125" style="3" bestFit="1" customWidth="1"/>
    <col min="2" max="2" width="10.46484375" style="3" bestFit="1" customWidth="1"/>
    <col min="3" max="3" width="49.6640625" style="18" bestFit="1" customWidth="1"/>
    <col min="4" max="4" width="45.86328125" style="3" customWidth="1"/>
    <col min="5" max="5" width="14.46484375" style="3" customWidth="1"/>
    <col min="6" max="6" width="12.86328125" style="3" customWidth="1"/>
    <col min="7" max="7" width="45.33203125" style="3" customWidth="1"/>
    <col min="8" max="8" width="45.33203125" style="3" hidden="1" customWidth="1"/>
    <col min="9" max="16384" width="11.46484375" style="3"/>
  </cols>
  <sheetData>
    <row r="1" spans="1:8" ht="15" customHeight="1" x14ac:dyDescent="0.45">
      <c r="A1" s="38"/>
      <c r="B1" s="38"/>
      <c r="C1" s="39"/>
      <c r="D1" s="38"/>
      <c r="E1" s="38"/>
      <c r="F1" s="38"/>
      <c r="G1" s="83"/>
      <c r="H1" s="83"/>
    </row>
    <row r="2" spans="1:8" ht="28.5" x14ac:dyDescent="0.45">
      <c r="A2" s="26" t="s">
        <v>167</v>
      </c>
      <c r="B2" s="26" t="s">
        <v>168</v>
      </c>
      <c r="C2" s="26" t="s">
        <v>169</v>
      </c>
      <c r="D2" s="26" t="s">
        <v>304</v>
      </c>
      <c r="E2" s="26" t="s">
        <v>154</v>
      </c>
      <c r="F2" s="26" t="s">
        <v>170</v>
      </c>
      <c r="G2" s="26" t="s">
        <v>305</v>
      </c>
    </row>
    <row r="3" spans="1:8" ht="60" customHeight="1" x14ac:dyDescent="0.45">
      <c r="A3" s="21" t="s">
        <v>171</v>
      </c>
      <c r="B3" s="27">
        <f>VALUE(LEFT(Tabla3[[#This Row],[Cod. Criterio]],2))</f>
        <v>1</v>
      </c>
      <c r="C3" s="18" t="s">
        <v>292</v>
      </c>
      <c r="D3" s="18" t="s">
        <v>292</v>
      </c>
      <c r="E3" s="72">
        <v>0.5</v>
      </c>
      <c r="F3" s="58">
        <f>Tabla3[[#This Row],[Ponderación]]*VLOOKUP(B3,Tabla2[#All],4,TRUE)</f>
        <v>0.1</v>
      </c>
      <c r="G3" s="18" t="s">
        <v>292</v>
      </c>
    </row>
    <row r="4" spans="1:8" ht="68.75" customHeight="1" x14ac:dyDescent="0.45">
      <c r="A4" s="21" t="s">
        <v>172</v>
      </c>
      <c r="B4" s="27">
        <f>VALUE(LEFT(Tabla3[[#This Row],[Cod. Criterio]],2))</f>
        <v>1</v>
      </c>
      <c r="C4" s="18" t="s">
        <v>293</v>
      </c>
      <c r="D4" s="18" t="s">
        <v>293</v>
      </c>
      <c r="E4" s="72">
        <v>0.5</v>
      </c>
      <c r="F4" s="58">
        <f>Tabla3[[#This Row],[Ponderación]]*VLOOKUP(B4,Tabla2[#All],4,TRUE)</f>
        <v>0.1</v>
      </c>
      <c r="G4" s="18" t="s">
        <v>293</v>
      </c>
    </row>
    <row r="5" spans="1:8" ht="60.5" customHeight="1" x14ac:dyDescent="0.45">
      <c r="A5" s="29" t="s">
        <v>173</v>
      </c>
      <c r="B5" s="28">
        <f>VALUE(LEFT(Tabla3[[#This Row],[Cod. Criterio]],2))</f>
        <v>2</v>
      </c>
      <c r="C5" s="30" t="s">
        <v>294</v>
      </c>
      <c r="D5" s="30" t="s">
        <v>294</v>
      </c>
      <c r="E5" s="73">
        <v>0.5</v>
      </c>
      <c r="F5" s="58">
        <f>Tabla3[[#This Row],[Ponderación]]*VLOOKUP(B5,Tabla2[#All],4,TRUE)</f>
        <v>0.1</v>
      </c>
      <c r="G5" s="30" t="s">
        <v>294</v>
      </c>
    </row>
    <row r="6" spans="1:8" ht="42.75" x14ac:dyDescent="0.45">
      <c r="A6" s="29" t="s">
        <v>174</v>
      </c>
      <c r="B6" s="28">
        <f>VALUE(LEFT(Tabla3[[#This Row],[Cod. Criterio]],2))</f>
        <v>2</v>
      </c>
      <c r="C6" s="30" t="s">
        <v>295</v>
      </c>
      <c r="D6" s="30" t="s">
        <v>295</v>
      </c>
      <c r="E6" s="73">
        <v>0.5</v>
      </c>
      <c r="F6" s="58">
        <f>Tabla3[[#This Row],[Ponderación]]*VLOOKUP(B6,Tabla2[#All],4,TRUE)</f>
        <v>0.1</v>
      </c>
      <c r="G6" s="30" t="s">
        <v>295</v>
      </c>
    </row>
    <row r="7" spans="1:8" ht="57" x14ac:dyDescent="0.45">
      <c r="A7" s="21" t="s">
        <v>175</v>
      </c>
      <c r="B7" s="27">
        <f>VALUE(LEFT(Tabla3[[#This Row],[Cod. Criterio]],2))</f>
        <v>3</v>
      </c>
      <c r="C7" s="18" t="s">
        <v>296</v>
      </c>
      <c r="D7" s="18" t="s">
        <v>296</v>
      </c>
      <c r="E7" s="72">
        <v>0.5</v>
      </c>
      <c r="F7" s="58">
        <f>Tabla3[[#This Row],[Ponderación]]*VLOOKUP(B7,Tabla2[#All],4,TRUE)</f>
        <v>0.1</v>
      </c>
      <c r="G7" s="18" t="s">
        <v>296</v>
      </c>
    </row>
    <row r="8" spans="1:8" ht="57" x14ac:dyDescent="0.45">
      <c r="A8" s="21" t="s">
        <v>176</v>
      </c>
      <c r="B8" s="27">
        <f>VALUE(LEFT(Tabla3[[#This Row],[Cod. Criterio]],2))</f>
        <v>3</v>
      </c>
      <c r="C8" s="18" t="s">
        <v>297</v>
      </c>
      <c r="D8" s="18" t="s">
        <v>297</v>
      </c>
      <c r="E8" s="72">
        <v>0.5</v>
      </c>
      <c r="F8" s="58">
        <f>Tabla3[[#This Row],[Ponderación]]*VLOOKUP(B8,Tabla2[#All],4,TRUE)</f>
        <v>0.1</v>
      </c>
      <c r="G8" s="18" t="s">
        <v>297</v>
      </c>
    </row>
    <row r="9" spans="1:8" ht="62" customHeight="1" x14ac:dyDescent="0.45">
      <c r="A9" s="21" t="s">
        <v>177</v>
      </c>
      <c r="B9" s="27">
        <f>VALUE(LEFT(Tabla3[[#This Row],[Cod. Criterio]],2))</f>
        <v>4</v>
      </c>
      <c r="C9" s="18" t="s">
        <v>298</v>
      </c>
      <c r="D9" s="18" t="s">
        <v>298</v>
      </c>
      <c r="E9" s="74">
        <v>0.5</v>
      </c>
      <c r="F9" s="58">
        <f>Tabla3[[#This Row],[Ponderación]]*VLOOKUP(B9,Tabla2[#All],4,TRUE)</f>
        <v>0.05</v>
      </c>
      <c r="G9" s="18" t="s">
        <v>298</v>
      </c>
    </row>
    <row r="10" spans="1:8" ht="68.25" customHeight="1" x14ac:dyDescent="0.45">
      <c r="A10" s="21" t="s">
        <v>178</v>
      </c>
      <c r="B10" s="27">
        <f>VALUE(LEFT(Tabla3[[#This Row],[Cod. Criterio]],2))</f>
        <v>4</v>
      </c>
      <c r="C10" s="18" t="s">
        <v>299</v>
      </c>
      <c r="D10" s="18" t="s">
        <v>299</v>
      </c>
      <c r="E10" s="74">
        <v>0.5</v>
      </c>
      <c r="F10" s="58">
        <f>Tabla3[[#This Row],[Ponderación]]*VLOOKUP(B10,Tabla2[#All],4,TRUE)</f>
        <v>0.05</v>
      </c>
      <c r="G10" s="18" t="s">
        <v>299</v>
      </c>
    </row>
    <row r="11" spans="1:8" ht="57" x14ac:dyDescent="0.45">
      <c r="A11" s="21" t="s">
        <v>179</v>
      </c>
      <c r="B11" s="27">
        <f>VALUE(LEFT(Tabla3[[#This Row],[Cod. Criterio]],2))</f>
        <v>5</v>
      </c>
      <c r="C11" s="18" t="s">
        <v>300</v>
      </c>
      <c r="D11" s="18" t="s">
        <v>300</v>
      </c>
      <c r="E11" s="74">
        <v>0.5</v>
      </c>
      <c r="F11" s="58">
        <f>Tabla3[[#This Row],[Ponderación]]*VLOOKUP(B11,Tabla2[#All],4,TRUE)</f>
        <v>0.05</v>
      </c>
      <c r="G11" s="18" t="s">
        <v>300</v>
      </c>
    </row>
    <row r="12" spans="1:8" ht="57" x14ac:dyDescent="0.45">
      <c r="A12" s="21" t="s">
        <v>180</v>
      </c>
      <c r="B12" s="27">
        <f>VALUE(LEFT(Tabla3[[#This Row],[Cod. Criterio]],2))</f>
        <v>5</v>
      </c>
      <c r="C12" s="18" t="s">
        <v>301</v>
      </c>
      <c r="D12" s="18" t="s">
        <v>301</v>
      </c>
      <c r="E12" s="74">
        <v>0.5</v>
      </c>
      <c r="F12" s="58">
        <f>Tabla3[[#This Row],[Ponderación]]*VLOOKUP(B12,Tabla2[#All],4,TRUE)</f>
        <v>0.05</v>
      </c>
      <c r="G12" s="18" t="s">
        <v>301</v>
      </c>
    </row>
    <row r="13" spans="1:8" ht="42.75" x14ac:dyDescent="0.45">
      <c r="A13" s="21" t="s">
        <v>181</v>
      </c>
      <c r="B13" s="27">
        <f>VALUE(LEFT(Tabla3[[#This Row],[Cod. Criterio]],2))</f>
        <v>6</v>
      </c>
      <c r="C13" s="18" t="s">
        <v>302</v>
      </c>
      <c r="D13" s="18" t="s">
        <v>302</v>
      </c>
      <c r="E13" s="74">
        <v>0.5</v>
      </c>
      <c r="F13" s="58">
        <f>Tabla3[[#This Row],[Ponderación]]*VLOOKUP(B13,Tabla2[#All],4,TRUE)</f>
        <v>0.1</v>
      </c>
      <c r="G13" s="18" t="s">
        <v>302</v>
      </c>
    </row>
    <row r="14" spans="1:8" ht="42.75" x14ac:dyDescent="0.45">
      <c r="A14" s="21" t="s">
        <v>182</v>
      </c>
      <c r="B14" s="27">
        <f>VALUE(LEFT(Tabla3[[#This Row],[Cod. Criterio]],2))</f>
        <v>6</v>
      </c>
      <c r="C14" s="18" t="s">
        <v>303</v>
      </c>
      <c r="D14" s="18" t="s">
        <v>303</v>
      </c>
      <c r="E14" s="74">
        <v>0.5</v>
      </c>
      <c r="F14" s="58">
        <f>Tabla3[[#This Row],[Ponderación]]*VLOOKUP(B14,Tabla2[#All],4,TRUE)</f>
        <v>0.1</v>
      </c>
      <c r="G14" s="18" t="s">
        <v>303</v>
      </c>
    </row>
  </sheetData>
  <mergeCells count="1">
    <mergeCell ref="G1:H1"/>
  </mergeCells>
  <conditionalFormatting sqref="A3:C14 E3:F14">
    <cfRule type="expression" dxfId="22" priority="50">
      <formula>ISEVEN($B3)</formula>
    </cfRule>
  </conditionalFormatting>
  <conditionalFormatting sqref="D3:D14">
    <cfRule type="expression" dxfId="21" priority="13">
      <formula>ISEVEN($B3)</formula>
    </cfRule>
  </conditionalFormatting>
  <conditionalFormatting sqref="G3:G14">
    <cfRule type="expression" dxfId="20" priority="1">
      <formula>ISEVEN($B3)</formula>
    </cfRule>
  </conditionalFormatting>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H26"/>
  <sheetViews>
    <sheetView showGridLines="0" workbookViewId="0">
      <pane ySplit="1" topLeftCell="A6" activePane="bottomLeft" state="frozen"/>
      <selection pane="bottomLeft" activeCell="A2" sqref="A2"/>
    </sheetView>
  </sheetViews>
  <sheetFormatPr baseColWidth="10" defaultColWidth="11.46484375" defaultRowHeight="14.25" x14ac:dyDescent="0.45"/>
  <cols>
    <col min="1" max="1" width="8.6640625" style="10" customWidth="1"/>
    <col min="2" max="2" width="11.1328125" style="31" customWidth="1"/>
    <col min="3" max="3" width="11.53125" style="10" customWidth="1"/>
    <col min="4" max="4" width="57" style="34" customWidth="1"/>
    <col min="5" max="5" width="0.1328125" style="34" hidden="1" customWidth="1"/>
    <col min="6" max="6" width="15" style="34" customWidth="1"/>
    <col min="7" max="7" width="14.46484375" style="10" customWidth="1"/>
    <col min="8" max="8" width="36.86328125" style="10" hidden="1" customWidth="1"/>
    <col min="9" max="9" width="11.86328125" style="10" bestFit="1" customWidth="1"/>
    <col min="10" max="16384" width="11.46484375" style="10"/>
  </cols>
  <sheetData>
    <row r="1" spans="1:8" ht="20.25" customHeight="1" x14ac:dyDescent="0.45">
      <c r="A1" s="59" t="s">
        <v>168</v>
      </c>
      <c r="B1" s="59" t="s">
        <v>167</v>
      </c>
      <c r="C1" s="59" t="s">
        <v>183</v>
      </c>
      <c r="D1" s="59" t="s">
        <v>184</v>
      </c>
      <c r="E1" s="59" t="s">
        <v>185</v>
      </c>
      <c r="F1" s="59" t="s">
        <v>186</v>
      </c>
      <c r="G1" s="61" t="s">
        <v>187</v>
      </c>
      <c r="H1" s="59" t="s">
        <v>188</v>
      </c>
    </row>
    <row r="2" spans="1:8" ht="71.25" customHeight="1" x14ac:dyDescent="0.45">
      <c r="A2" s="62">
        <f>VALUE(LEFT(Tabla35[[#This Row],[Cod. Criterio]],2))</f>
        <v>1</v>
      </c>
      <c r="B2" s="63" t="s">
        <v>171</v>
      </c>
      <c r="C2" s="63"/>
      <c r="D2" s="75" t="s">
        <v>306</v>
      </c>
      <c r="E2" s="34" t="str">
        <f>Tabla35[[#This Row],[Criterio / Subcriterio]]</f>
        <v>01. 01 Observar en los relatos y personajes bíblicos valores fundamentales del ser humano, relacionándolas con el desarrollo de su autonomía y responsabilidad en el grupo-clase.</v>
      </c>
      <c r="F2" s="60"/>
      <c r="G2" s="64">
        <f>IF(Tabla35[[#This Row],[Ponderación parcial]]&gt;0,Tabla35[[#This Row],[Ponderación parcial]],1)*VLOOKUP(Tabla35[[#This Row],[Cod. Criterio]],Tabla3[#All],6,FALSE)</f>
        <v>0.1</v>
      </c>
      <c r="H2" s="47" t="e" vm="1">
        <v>#REF!</v>
      </c>
    </row>
    <row r="3" spans="1:8" ht="73.5" customHeight="1" x14ac:dyDescent="0.45">
      <c r="A3" s="62">
        <f>VALUE(LEFT(Tabla35[[#This Row],[Cod. Criterio]],2))</f>
        <v>1</v>
      </c>
      <c r="B3" s="63" t="str">
        <f>LEFT(Tabla35[[#This Row],[Cod.Logro]],5)</f>
        <v>01.01</v>
      </c>
      <c r="C3" s="68" t="s">
        <v>189</v>
      </c>
      <c r="D3" s="18" t="s">
        <v>307</v>
      </c>
      <c r="E3" s="34" t="str">
        <f>Tabla35[[#This Row],[Criterio / Subcriterio]]</f>
        <v>01.01.01 Observar en los relatos y personajes bíblicos valores fundamentales del ser humano, relacionándolas con el desarrollo de su autonomía y responsabilidad en el grupo-clase.</v>
      </c>
      <c r="F3" s="70">
        <v>1</v>
      </c>
      <c r="G3" s="65">
        <f>IF(Tabla35[[#This Row],[Ponderación parcial]]&gt;0,Tabla35[[#This Row],[Ponderación parcial]],1)*VLOOKUP(Tabla35[[#This Row],[Cod. Criterio]],Tabla3[#All],6,FALSE)</f>
        <v>0.1</v>
      </c>
      <c r="H3" s="47" t="e" vm="1">
        <v>#REF!</v>
      </c>
    </row>
    <row r="4" spans="1:8" ht="74.25" customHeight="1" x14ac:dyDescent="0.45">
      <c r="A4" s="62">
        <f>VALUE(LEFT(Tabla35[[#This Row],[Cod. Criterio]],2))</f>
        <v>1</v>
      </c>
      <c r="B4" s="63" t="s">
        <v>172</v>
      </c>
      <c r="C4" s="63"/>
      <c r="D4" s="75" t="s">
        <v>308</v>
      </c>
      <c r="E4" s="34" t="str">
        <f>Tabla35[[#This Row],[Criterio / Subcriterio]]</f>
        <v>01.02 Reconocer algunas de las características que definen la autonomía personal, desarrollando un autoconcepto ajustado y una autoestima saludable, para la propia aceptación personal y para integrarse en los grupos de pertenencia con asertividad y responsabilidad, a la luz del Evangelio.</v>
      </c>
      <c r="F4" s="70"/>
      <c r="G4" s="65">
        <f>IF(Tabla35[[#This Row],[Ponderación parcial]]&gt;0,Tabla35[[#This Row],[Ponderación parcial]],1)*VLOOKUP(Tabla35[[#This Row],[Cod. Criterio]],Tabla3[#All],6,FALSE)</f>
        <v>0.1</v>
      </c>
      <c r="H4" s="47" t="e" vm="1">
        <v>#REF!</v>
      </c>
    </row>
    <row r="5" spans="1:8" ht="74.25" customHeight="1" x14ac:dyDescent="0.45">
      <c r="A5" s="62">
        <f>VALUE(LEFT(Tabla35[[#This Row],[Cod. Criterio]],2))</f>
        <v>1</v>
      </c>
      <c r="B5" s="63" t="str">
        <f>LEFT(Tabla35[[#This Row],[Cod.Logro]],5)</f>
        <v>01.02</v>
      </c>
      <c r="C5" s="63" t="str">
        <f>+CONCATENATE(TEXT(B4,""),".01")</f>
        <v>01.02.01</v>
      </c>
      <c r="D5" s="18" t="s">
        <v>309</v>
      </c>
      <c r="E5" s="34" t="str">
        <f>Tabla35[[#This Row],[Criterio / Subcriterio]]</f>
        <v>01.02.01 Reconocer algunas de las características que definen la autonomía personal, desarrollando un autoconcepto ajustado y una autoestima saludable, para la propia aceptación personal y para integrarse en los grupos de pertenencia con asertividad y responsabilidad, a la luz del Evangelio.</v>
      </c>
      <c r="F5" s="70">
        <v>1</v>
      </c>
      <c r="G5" s="65">
        <f>IF(Tabla35[[#This Row],[Ponderación parcial]]&gt;0,Tabla35[[#This Row],[Ponderación parcial]],1)*VLOOKUP(Tabla35[[#This Row],[Cod. Criterio]],Tabla3[#All],6,FALSE)</f>
        <v>0.1</v>
      </c>
      <c r="H5" s="47" t="e" vm="1">
        <v>#REF!</v>
      </c>
    </row>
    <row r="6" spans="1:8" ht="64.25" customHeight="1" x14ac:dyDescent="0.45">
      <c r="A6" s="62">
        <f>VALUE(LEFT(Tabla35[[#This Row],[Cod. Criterio]],2))</f>
        <v>2</v>
      </c>
      <c r="B6" s="63" t="s">
        <v>173</v>
      </c>
      <c r="C6" s="63"/>
      <c r="D6" s="75" t="s">
        <v>310</v>
      </c>
      <c r="E6" s="34" t="str">
        <f>Tabla35[[#This Row],[Criterio / Subcriterio]]</f>
        <v>02.01 Reconocer los vínculos y relaciones con los grupos de pertenencia, comparándolos con los de Jesús de Nazaret, identificando hábitos y principios que ayudan a generar un clima de afectividad, respeto, solidaridad e inclusión.</v>
      </c>
      <c r="F6" s="70"/>
      <c r="G6" s="65">
        <f>IF(Tabla35[[#This Row],[Ponderación parcial]]&gt;0,Tabla35[[#This Row],[Ponderación parcial]],1)*VLOOKUP(Tabla35[[#This Row],[Cod. Criterio]],Tabla3[#All],6,FALSE)</f>
        <v>0.1</v>
      </c>
      <c r="H6" s="47" t="e" vm="1">
        <v>#REF!</v>
      </c>
    </row>
    <row r="7" spans="1:8" ht="61.25" customHeight="1" x14ac:dyDescent="0.45">
      <c r="A7" s="62">
        <f>VALUE(LEFT(Tabla35[[#This Row],[Cod. Criterio]],2))</f>
        <v>2</v>
      </c>
      <c r="B7" s="63" t="str">
        <f>LEFT(Tabla35[[#This Row],[Cod.Logro]],5)</f>
        <v>02.01</v>
      </c>
      <c r="C7" s="63" t="str">
        <f>+CONCATENATE(TEXT(B6,""),".01")</f>
        <v>02.01.01</v>
      </c>
      <c r="D7" s="30" t="s">
        <v>311</v>
      </c>
      <c r="E7" s="34" t="str">
        <f>Tabla35[[#This Row],[Criterio / Subcriterio]]</f>
        <v>02.01.01 Reconocer los vínculos y relaciones con los grupos de pertenencia, comparándolos con los de Jesús de Nazaret, identificando hábitos y principios que ayudan a generar un clima de afectividad, respeto, solidaridad e inclusión.</v>
      </c>
      <c r="F7" s="70">
        <v>1</v>
      </c>
      <c r="G7" s="65">
        <f>IF(Tabla35[[#This Row],[Ponderación parcial]]&gt;0,Tabla35[[#This Row],[Ponderación parcial]],1)*VLOOKUP(Tabla35[[#This Row],[Cod. Criterio]],Tabla3[#All],6,FALSE)</f>
        <v>0.1</v>
      </c>
      <c r="H7" s="47" t="e" vm="1">
        <v>#REF!</v>
      </c>
    </row>
    <row r="8" spans="1:8" ht="31.5" customHeight="1" x14ac:dyDescent="0.45">
      <c r="A8" s="62">
        <f>VALUE(LEFT(Tabla35[[#This Row],[Cod. Criterio]],2))</f>
        <v>2</v>
      </c>
      <c r="B8" s="63" t="s">
        <v>174</v>
      </c>
      <c r="C8" s="63"/>
      <c r="D8" s="75" t="s">
        <v>312</v>
      </c>
      <c r="E8" s="34" t="str">
        <f>Tabla35[[#This Row],[Criterio / Subcriterio]]</f>
        <v>02.02 Apreciar y mostrar actitudes de respeto, mediación y cuidado del prójimo y de la naturaleza, derivadas del análisis de las palabras y acciones de Jesús de Nazaret.</v>
      </c>
      <c r="F8" s="70"/>
      <c r="G8" s="65">
        <f>IF(Tabla35[[#This Row],[Ponderación parcial]]&gt;0,Tabla35[[#This Row],[Ponderación parcial]],1)*VLOOKUP(Tabla35[[#This Row],[Cod. Criterio]],Tabla3[#All],6,FALSE)</f>
        <v>0.1</v>
      </c>
      <c r="H8" s="47" t="e" vm="1">
        <v>#REF!</v>
      </c>
    </row>
    <row r="9" spans="1:8" ht="45" customHeight="1" x14ac:dyDescent="0.45">
      <c r="A9" s="62">
        <f>VALUE(LEFT(Tabla35[[#This Row],[Cod. Criterio]],2))</f>
        <v>2</v>
      </c>
      <c r="B9" s="63" t="str">
        <f>LEFT(Tabla35[[#This Row],[Cod.Logro]],5)</f>
        <v>02.02</v>
      </c>
      <c r="C9" s="63" t="str">
        <f>+CONCATENATE(TEXT(B8,""),".01")</f>
        <v>02.02.01</v>
      </c>
      <c r="D9" s="30" t="s">
        <v>313</v>
      </c>
      <c r="E9" s="34" t="str">
        <f>Tabla35[[#This Row],[Criterio / Subcriterio]]</f>
        <v>02.02.01 Apreciar y mostrar actitudes de respeto, mediación y cuidado del prójimo y de la naturaleza, derivadas del análisis de las palabras y acciones de Jesús de Nazaret.</v>
      </c>
      <c r="F9" s="70">
        <v>1</v>
      </c>
      <c r="G9" s="65">
        <f>IF(Tabla35[[#This Row],[Ponderación parcial]]&gt;0,Tabla35[[#This Row],[Ponderación parcial]],1)*VLOOKUP(Tabla35[[#This Row],[Cod. Criterio]],Tabla3[#All],6,FALSE)</f>
        <v>0.1</v>
      </c>
      <c r="H9" s="47" t="e" vm="1">
        <v>#REF!</v>
      </c>
    </row>
    <row r="10" spans="1:8" ht="31.5" customHeight="1" x14ac:dyDescent="0.45">
      <c r="A10" s="62">
        <f>VALUE(LEFT(Tabla35[[#This Row],[Cod. Criterio]],2))</f>
        <v>3</v>
      </c>
      <c r="B10" s="63" t="s">
        <v>175</v>
      </c>
      <c r="C10" s="63"/>
      <c r="D10" s="75" t="s">
        <v>314</v>
      </c>
      <c r="E10" s="34" t="str">
        <f>Tabla35[[#This Row],[Criterio / Subcriterio]]</f>
        <v>03.01 Visualizar e identificar qué situaciones cotidianas promueven una convivencia pacífica, a través de la escucha y análisis de relatos bíblicos, para aprender a resolver pacífica e inclusivamente los conflictos.</v>
      </c>
      <c r="F10" s="70"/>
      <c r="G10" s="65">
        <f>IF(Tabla35[[#This Row],[Ponderación parcial]]&gt;0,Tabla35[[#This Row],[Ponderación parcial]],1)*VLOOKUP(Tabla35[[#This Row],[Cod. Criterio]],Tabla3[#All],6,FALSE)</f>
        <v>0.1</v>
      </c>
      <c r="H10" s="47" t="e" vm="1">
        <v>#REF!</v>
      </c>
    </row>
    <row r="11" spans="1:8" ht="45" customHeight="1" x14ac:dyDescent="0.45">
      <c r="A11" s="62">
        <f>VALUE(LEFT(Tabla35[[#This Row],[Cod. Criterio]],2))</f>
        <v>3</v>
      </c>
      <c r="B11" s="63" t="str">
        <f>LEFT(Tabla35[[#This Row],[Cod.Logro]],5)</f>
        <v>03.01</v>
      </c>
      <c r="C11" s="63" t="str">
        <f>+CONCATENATE(TEXT(B10,""),".01")</f>
        <v>03.01.01</v>
      </c>
      <c r="D11" s="18" t="s">
        <v>315</v>
      </c>
      <c r="E11" s="34" t="str">
        <f>Tabla35[[#This Row],[Criterio / Subcriterio]]</f>
        <v>03.01.01 Visualizar e identificar qué situaciones cotidianas promueven una convivencia pacífica, a través de la escucha y análisis de relatos bíblicos, para aprender a resolver pacífica e inclusivamente los conflictos.</v>
      </c>
      <c r="F11" s="70">
        <v>1</v>
      </c>
      <c r="G11" s="65">
        <f>IF(Tabla35[[#This Row],[Ponderación parcial]]&gt;0,Tabla35[[#This Row],[Ponderación parcial]],1)*VLOOKUP(Tabla35[[#This Row],[Cod. Criterio]],Tabla3[#All],6,FALSE)</f>
        <v>0.1</v>
      </c>
      <c r="H11" s="47" t="e" vm="1">
        <v>#REF!</v>
      </c>
    </row>
    <row r="12" spans="1:8" ht="31.5" customHeight="1" x14ac:dyDescent="0.45">
      <c r="A12" s="62">
        <f>VALUE(LEFT(Tabla35[[#This Row],[Cod. Criterio]],2))</f>
        <v>3</v>
      </c>
      <c r="B12" s="63" t="s">
        <v>176</v>
      </c>
      <c r="C12" s="63"/>
      <c r="D12" s="75" t="s">
        <v>316</v>
      </c>
      <c r="E12" s="34" t="str">
        <f>Tabla35[[#This Row],[Criterio / Subcriterio]]</f>
        <v>03.02 Describir algunas situaciones cercanas de desamparo, fragilidad y vulnerabilidad, empatizando con las personas desfavorecidas y reconociendo la preferencia de Jesús de Nazaret por los que más sufren.</v>
      </c>
      <c r="F12" s="70"/>
      <c r="G12" s="65">
        <f>IF(Tabla35[[#This Row],[Ponderación parcial]]&gt;0,Tabla35[[#This Row],[Ponderación parcial]],1)*VLOOKUP(Tabla35[[#This Row],[Cod. Criterio]],Tabla3[#All],6,FALSE)</f>
        <v>0.1</v>
      </c>
      <c r="H12" s="47" t="e" vm="1">
        <v>#REF!</v>
      </c>
    </row>
    <row r="13" spans="1:8" ht="31.5" customHeight="1" x14ac:dyDescent="0.45">
      <c r="A13" s="62">
        <f>VALUE(LEFT(Tabla35[[#This Row],[Cod. Criterio]],2))</f>
        <v>3</v>
      </c>
      <c r="B13" s="63" t="str">
        <f>LEFT(Tabla35[[#This Row],[Cod.Logro]],5)</f>
        <v>03.02</v>
      </c>
      <c r="C13" s="63" t="str">
        <f>+CONCATENATE(TEXT(B12,""),".01")</f>
        <v>03.02.01</v>
      </c>
      <c r="D13" s="18" t="s">
        <v>317</v>
      </c>
      <c r="E13" s="34" t="str">
        <f>Tabla35[[#This Row],[Criterio / Subcriterio]]</f>
        <v>03.02.01 Describir algunas situaciones cercanas de desamparo, fragilidad y vulnerabilidad, empatizando con las personas desfavorecidas y reconociendo la preferencia de Jesús de Nazaret por los que más sufren.</v>
      </c>
      <c r="F13" s="70">
        <v>1</v>
      </c>
      <c r="G13" s="65">
        <f>IF(Tabla35[[#This Row],[Ponderación parcial]]&gt;0,Tabla35[[#This Row],[Ponderación parcial]],1)*VLOOKUP(Tabla35[[#This Row],[Cod. Criterio]],Tabla3[#All],6,FALSE)</f>
        <v>0.1</v>
      </c>
      <c r="H13" s="47" t="e" vm="1">
        <v>#REF!</v>
      </c>
    </row>
    <row r="14" spans="1:8" ht="54" customHeight="1" x14ac:dyDescent="0.45">
      <c r="A14" s="62">
        <f>VALUE(LEFT(Tabla35[[#This Row],[Cod. Criterio]],2))</f>
        <v>4</v>
      </c>
      <c r="B14" s="63" t="s">
        <v>177</v>
      </c>
      <c r="C14" s="63"/>
      <c r="D14" s="75" t="s">
        <v>318</v>
      </c>
      <c r="E14" s="34" t="str">
        <f>Tabla35[[#This Row],[Criterio / Subcriterio]]</f>
        <v>04.01 Relacionar algunos pasajes bíblicos con expresiones artísticas, sirviéndose de la observación y análisis, para potenciar la creatividad y la comunicación a través de diversos lenguajes.</v>
      </c>
      <c r="F14" s="70"/>
      <c r="G14" s="65">
        <f>IF(Tabla35[[#This Row],[Ponderación parcial]]&gt;0,Tabla35[[#This Row],[Ponderación parcial]],1)*VLOOKUP(Tabla35[[#This Row],[Cod. Criterio]],Tabla3[#All],6,FALSE)</f>
        <v>0.05</v>
      </c>
      <c r="H14" s="47" t="e" vm="1">
        <v>#REF!</v>
      </c>
    </row>
    <row r="15" spans="1:8" ht="69.75" customHeight="1" x14ac:dyDescent="0.45">
      <c r="A15" s="62">
        <f>VALUE(LEFT(Tabla35[[#This Row],[Cod. Criterio]],2))</f>
        <v>4</v>
      </c>
      <c r="B15" s="63" t="s">
        <v>177</v>
      </c>
      <c r="C15" s="63" t="s">
        <v>190</v>
      </c>
      <c r="D15" s="18" t="s">
        <v>319</v>
      </c>
      <c r="E15" s="34" t="str">
        <f>Tabla35[[#This Row],[Criterio / Subcriterio]]</f>
        <v>04.01.01 Relacionar algunos pasajes bíblicos con expresiones artísticas, sirviéndose de la observación y análisis, para potenciar la creatividad y la comunicación a través de diversos lenguajes.</v>
      </c>
      <c r="F15" s="70">
        <v>1</v>
      </c>
      <c r="G15" s="65">
        <f>IF(Tabla35[[#This Row],[Ponderación parcial]]&gt;0,Tabla35[[#This Row],[Ponderación parcial]],1)*VLOOKUP(Tabla35[[#This Row],[Cod. Criterio]],Tabla3[#All],6,FALSE)</f>
        <v>0.05</v>
      </c>
      <c r="H15" s="47" t="e" vm="1">
        <v>#REF!</v>
      </c>
    </row>
    <row r="16" spans="1:8" ht="39.75" customHeight="1" x14ac:dyDescent="0.45">
      <c r="A16" s="62">
        <f>VALUE(LEFT(Tabla35[[#This Row],[Cod. Criterio]],2))</f>
        <v>4</v>
      </c>
      <c r="B16" s="63" t="s">
        <v>178</v>
      </c>
      <c r="C16" s="63"/>
      <c r="D16" s="75" t="s">
        <v>320</v>
      </c>
      <c r="E16" s="34" t="str">
        <f>Tabla35[[#This Row],[Criterio / Subcriterio]]</f>
        <v>04.02 Descubrir cómo el pueblo cristiano muestra su fe en la vida diaria en diferentes fiestas y manifestaciones religiosas, comprendiendo el vínculo que las une al Evangelio y su actualización en la comunidad cristiana.</v>
      </c>
      <c r="F16" s="70"/>
      <c r="G16" s="65">
        <f>IF(Tabla35[[#This Row],[Ponderación parcial]]&gt;0,Tabla35[[#This Row],[Ponderación parcial]],1)*VLOOKUP(Tabla35[[#This Row],[Cod. Criterio]],Tabla3[#All],6,FALSE)</f>
        <v>0.05</v>
      </c>
      <c r="H16" s="47" t="e" vm="1">
        <v>#REF!</v>
      </c>
    </row>
    <row r="17" spans="1:8" ht="45" customHeight="1" x14ac:dyDescent="0.45">
      <c r="A17" s="62">
        <f>VALUE(LEFT(Tabla35[[#This Row],[Cod. Criterio]],2))</f>
        <v>4</v>
      </c>
      <c r="B17" s="63" t="str">
        <f>LEFT(Tabla35[[#This Row],[Cod.Logro]],5)</f>
        <v>04.02</v>
      </c>
      <c r="C17" s="63" t="str">
        <f>+CONCATENATE(TEXT(B16,""),".01")</f>
        <v>04.02.01</v>
      </c>
      <c r="D17" s="18" t="s">
        <v>321</v>
      </c>
      <c r="E17" s="34" t="str">
        <f>Tabla35[[#This Row],[Criterio / Subcriterio]]</f>
        <v>04.02.01 Descubrir cómo el pueblo cristiano muestra su fe en la vida diaria en diferentes fiestas y manifestaciones religiosas, comprendiendo el vínculo que las une al Evangelio y su actualización en la comunidad cristiana.</v>
      </c>
      <c r="F17" s="70">
        <v>1</v>
      </c>
      <c r="G17" s="65">
        <f>IF(Tabla35[[#This Row],[Ponderación parcial]]&gt;0,Tabla35[[#This Row],[Ponderación parcial]],1)*VLOOKUP(Tabla35[[#This Row],[Cod. Criterio]],Tabla3[#All],6,FALSE)</f>
        <v>0.05</v>
      </c>
      <c r="H17" s="47" t="e" vm="1">
        <v>#REF!</v>
      </c>
    </row>
    <row r="18" spans="1:8" ht="31.5" customHeight="1" x14ac:dyDescent="0.45">
      <c r="A18" s="62">
        <f>VALUE(LEFT(Tabla35[[#This Row],[Cod. Criterio]],2))</f>
        <v>5</v>
      </c>
      <c r="B18" s="63" t="s">
        <v>179</v>
      </c>
      <c r="C18" s="63"/>
      <c r="D18" s="75" t="s">
        <v>322</v>
      </c>
      <c r="E18" s="34" t="str">
        <f>Tabla35[[#This Row],[Criterio / Subcriterio]]</f>
        <v>05.01 Tomar conciencia de la propia interioridad a través de narraciones y biografías cristianas significativas, para favorecer el autoconocimiento personal y las vivencias de los otros.</v>
      </c>
      <c r="F18" s="70"/>
      <c r="G18" s="65">
        <f>IF(Tabla35[[#This Row],[Ponderación parcial]]&gt;0,Tabla35[[#This Row],[Ponderación parcial]],1)*VLOOKUP(Tabla35[[#This Row],[Cod. Criterio]],Tabla3[#All],6,FALSE)</f>
        <v>0.05</v>
      </c>
      <c r="H18" s="47" t="e" vm="1">
        <v>#REF!</v>
      </c>
    </row>
    <row r="19" spans="1:8" ht="45" customHeight="1" x14ac:dyDescent="0.45">
      <c r="A19" s="62">
        <f>VALUE(LEFT(Tabla35[[#This Row],[Cod. Criterio]],2))</f>
        <v>5</v>
      </c>
      <c r="B19" s="63" t="str">
        <f>LEFT(Tabla35[[#This Row],[Cod.Logro]],5)</f>
        <v>05.01</v>
      </c>
      <c r="C19" s="63" t="str">
        <f>+CONCATENATE(TEXT(B18,""),".01")</f>
        <v>05.01.01</v>
      </c>
      <c r="D19" s="18" t="s">
        <v>323</v>
      </c>
      <c r="E19" s="34" t="str">
        <f>Tabla35[[#This Row],[Criterio / Subcriterio]]</f>
        <v>05.01.01 Tomar conciencia de la propia interioridad a través de narraciones y biografías cristianas significativas, para favorecer el autoconocimiento personal y las vivencias de los otros.</v>
      </c>
      <c r="F19" s="70">
        <v>1</v>
      </c>
      <c r="G19" s="65">
        <f>IF(Tabla35[[#This Row],[Ponderación parcial]]&gt;0,Tabla35[[#This Row],[Ponderación parcial]],1)*VLOOKUP(Tabla35[[#This Row],[Cod. Criterio]],Tabla3[#All],6,FALSE)</f>
        <v>0.05</v>
      </c>
      <c r="H19" s="47" t="e" vm="1">
        <v>#REF!</v>
      </c>
    </row>
    <row r="20" spans="1:8" ht="45.75" customHeight="1" x14ac:dyDescent="0.45">
      <c r="A20" s="62">
        <f>VALUE(LEFT(Tabla35[[#This Row],[Cod. Criterio]],2))</f>
        <v>5</v>
      </c>
      <c r="B20" s="63" t="s">
        <v>180</v>
      </c>
      <c r="C20" s="63"/>
      <c r="D20" s="75" t="s">
        <v>324</v>
      </c>
      <c r="E20" s="34" t="str">
        <f>Tabla35[[#This Row],[Criterio / Subcriterio]]</f>
        <v>05.02 Identificar las propias emociones, sentimientos y vivencias religiosas, compartiéndolos y reconociéndolos en el otro, teniendo en cuenta la experiencia de personajes relevantes de la tradición judeocristiana.</v>
      </c>
      <c r="F20" s="70"/>
      <c r="G20" s="65">
        <f>IF(Tabla35[[#This Row],[Ponderación parcial]]&gt;0,Tabla35[[#This Row],[Ponderación parcial]],1)*VLOOKUP(Tabla35[[#This Row],[Cod. Criterio]],Tabla3[#All],6,FALSE)</f>
        <v>0.05</v>
      </c>
      <c r="H20" s="47" t="e" vm="1">
        <v>#REF!</v>
      </c>
    </row>
    <row r="21" spans="1:8" ht="46.5" customHeight="1" x14ac:dyDescent="0.45">
      <c r="A21" s="62">
        <f>VALUE(LEFT(Tabla35[[#This Row],[Cod. Criterio]],2))</f>
        <v>5</v>
      </c>
      <c r="B21" s="63" t="str">
        <f>LEFT(Tabla35[[#This Row],[Cod.Logro]],5)</f>
        <v>05.02</v>
      </c>
      <c r="C21" s="63" t="str">
        <f>+CONCATENATE(TEXT(B20,""),".01")</f>
        <v>05.02.01</v>
      </c>
      <c r="D21" s="18" t="s">
        <v>325</v>
      </c>
      <c r="E21" s="34" t="str">
        <f>Tabla35[[#This Row],[Criterio / Subcriterio]]</f>
        <v>05.02.01 Identificar las propias emociones, sentimientos y vivencias religiosas, compartiéndolos y reconociéndolos en el otro, teniendo en cuenta la experiencia de personajes relevantes de la tradición judeocristiana.</v>
      </c>
      <c r="F21" s="70">
        <v>1</v>
      </c>
      <c r="G21" s="65">
        <f>IF(Tabla35[[#This Row],[Ponderación parcial]]&gt;0,Tabla35[[#This Row],[Ponderación parcial]],1)*VLOOKUP(Tabla35[[#This Row],[Cod. Criterio]],Tabla3[#All],6,FALSE)</f>
        <v>0.05</v>
      </c>
      <c r="H21" s="47" t="e" vm="1">
        <v>#REF!</v>
      </c>
    </row>
    <row r="22" spans="1:8" ht="65.25" customHeight="1" x14ac:dyDescent="0.45">
      <c r="A22" s="62">
        <f>VALUE(LEFT(Tabla35[[#This Row],[Cod. Criterio]],2))</f>
        <v>6</v>
      </c>
      <c r="B22" s="63" t="s">
        <v>181</v>
      </c>
      <c r="C22" s="63"/>
      <c r="D22" s="75" t="s">
        <v>326</v>
      </c>
      <c r="E22" s="34" t="str">
        <f>Tabla35[[#This Row],[Criterio / Subcriterio]]</f>
        <v>06.01 Reconocer que Jesús de Nazaret es el centro del mensaje cristiano, valorando sus aportaciones para la persona y la sociedad en entornos diversos.</v>
      </c>
      <c r="F22" s="70"/>
      <c r="G22" s="65">
        <f>IF(Tabla35[[#This Row],[Ponderación parcial]]&gt;0,Tabla35[[#This Row],[Ponderación parcial]],1)*VLOOKUP(Tabla35[[#This Row],[Cod. Criterio]],Tabla3[#All],6,FALSE)</f>
        <v>0.1</v>
      </c>
      <c r="H22" s="47" t="e" vm="1">
        <v>#REF!</v>
      </c>
    </row>
    <row r="23" spans="1:8" ht="45" customHeight="1" x14ac:dyDescent="0.45">
      <c r="A23" s="62">
        <f>VALUE(LEFT(Tabla35[[#This Row],[Cod. Criterio]],2))</f>
        <v>6</v>
      </c>
      <c r="B23" s="63" t="str">
        <f>LEFT(Tabla35[[#This Row],[Cod.Logro]],5)</f>
        <v>06.01</v>
      </c>
      <c r="C23" s="63" t="str">
        <f>+CONCATENATE(TEXT(B22,""),".01")</f>
        <v>06.01.01</v>
      </c>
      <c r="D23" s="18" t="s">
        <v>327</v>
      </c>
      <c r="E23" s="34" t="str">
        <f>Tabla35[[#This Row],[Criterio / Subcriterio]]</f>
        <v>06.01.01 Reconocer que Jesús de Nazaret es el centro del mensaje cristiano, valorando sus aportaciones para la persona y la sociedad en entornos diversos.</v>
      </c>
      <c r="F23" s="70">
        <v>1</v>
      </c>
      <c r="G23" s="65">
        <f>IF(Tabla35[[#This Row],[Ponderación parcial]]&gt;0,Tabla35[[#This Row],[Ponderación parcial]],1)*VLOOKUP(Tabla35[[#This Row],[Cod. Criterio]],Tabla3[#All],6,FALSE)</f>
        <v>0.1</v>
      </c>
      <c r="H23" s="47" t="e" vm="1">
        <v>#REF!</v>
      </c>
    </row>
    <row r="24" spans="1:8" ht="72.75" customHeight="1" x14ac:dyDescent="0.45">
      <c r="A24" s="62">
        <f>VALUE(LEFT(Tabla35[[#This Row],[Cod. Criterio]],2))</f>
        <v>6</v>
      </c>
      <c r="B24" s="63" t="s">
        <v>182</v>
      </c>
      <c r="C24" s="63"/>
      <c r="D24" s="75" t="s">
        <v>328</v>
      </c>
      <c r="E24" s="34" t="str">
        <f>Tabla35[[#This Row],[Criterio / Subcriterio]]</f>
        <v>06.02 Valorar la Biblia como libro sagrado y como narración del encuentro de Dios con la humanidad, descubriendo su lugar en la comunidad cristiana y en la cultura.</v>
      </c>
      <c r="F24" s="70"/>
      <c r="G24" s="65">
        <f>IF(Tabla35[[#This Row],[Ponderación parcial]]&gt;0,Tabla35[[#This Row],[Ponderación parcial]],1)*VLOOKUP(Tabla35[[#This Row],[Cod. Criterio]],Tabla3[#All],6,FALSE)</f>
        <v>0.1</v>
      </c>
      <c r="H24" s="47" t="e" vm="1">
        <v>#REF!</v>
      </c>
    </row>
    <row r="25" spans="1:8" ht="65.25" customHeight="1" x14ac:dyDescent="0.45">
      <c r="A25" s="62">
        <f>VALUE(LEFT(Tabla35[[#This Row],[Cod. Criterio]],2))</f>
        <v>6</v>
      </c>
      <c r="B25" s="63" t="str">
        <f>LEFT(Tabla35[[#This Row],[Cod.Logro]],5)</f>
        <v>06.02</v>
      </c>
      <c r="C25" s="63" t="str">
        <f>+CONCATENATE(TEXT(B24,""),".01")</f>
        <v>06.02.01</v>
      </c>
      <c r="D25" s="18" t="s">
        <v>329</v>
      </c>
      <c r="E25" s="34" t="str">
        <f>Tabla35[[#This Row],[Criterio / Subcriterio]]</f>
        <v>06.02.01 Valorar la Biblia como libro sagrado y como narración del encuentro de Dios con la humanidad, descubriendo su lugar en la comunidad cristiana y en la cultura.</v>
      </c>
      <c r="F25" s="70">
        <v>1</v>
      </c>
      <c r="G25" s="65">
        <f>IF(Tabla35[[#This Row],[Ponderación parcial]]&gt;0,Tabla35[[#This Row],[Ponderación parcial]],1)*VLOOKUP(Tabla35[[#This Row],[Cod. Criterio]],Tabla3[#All],6,FALSE)</f>
        <v>0.1</v>
      </c>
      <c r="H25" s="47" t="e" vm="1">
        <v>#REF!</v>
      </c>
    </row>
    <row r="26" spans="1:8" ht="31.5" customHeight="1" x14ac:dyDescent="0.45"/>
  </sheetData>
  <phoneticPr fontId="9" type="noConversion"/>
  <conditionalFormatting sqref="A2:C25 E2:G25">
    <cfRule type="expression" dxfId="19" priority="28" stopIfTrue="1">
      <formula>ISBLANK($C2)</formula>
    </cfRule>
  </conditionalFormatting>
  <conditionalFormatting sqref="A26:G102">
    <cfRule type="expression" dxfId="18" priority="33" stopIfTrue="1">
      <formula>ISBLANK($C26)</formula>
    </cfRule>
  </conditionalFormatting>
  <conditionalFormatting sqref="D2:D25">
    <cfRule type="expression" dxfId="17" priority="1">
      <formula>ISEVEN($B2)</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G32"/>
  <sheetViews>
    <sheetView workbookViewId="0">
      <pane ySplit="2" topLeftCell="A16" activePane="bottomLeft" state="frozen"/>
      <selection pane="bottomLeft" activeCell="D1" sqref="D1:G1048576"/>
    </sheetView>
  </sheetViews>
  <sheetFormatPr baseColWidth="10" defaultColWidth="11.46484375" defaultRowHeight="14.25" x14ac:dyDescent="0.45"/>
  <cols>
    <col min="1" max="1" width="33.86328125" style="10" customWidth="1"/>
    <col min="2" max="2" width="45.86328125" style="10" customWidth="1"/>
    <col min="3" max="4" width="41.33203125" style="3" hidden="1" customWidth="1"/>
    <col min="5" max="5" width="15.46484375" style="3" hidden="1" customWidth="1"/>
    <col min="6" max="7" width="33.6640625" style="3" hidden="1" customWidth="1"/>
    <col min="8" max="16384" width="11.46484375" style="3"/>
  </cols>
  <sheetData>
    <row r="1" spans="1:7" x14ac:dyDescent="0.45">
      <c r="A1" s="84" t="s">
        <v>191</v>
      </c>
      <c r="B1" s="84"/>
      <c r="C1" s="84"/>
      <c r="D1" s="41" t="s">
        <v>192</v>
      </c>
      <c r="F1" s="84" t="s">
        <v>193</v>
      </c>
      <c r="G1" s="84"/>
    </row>
    <row r="2" spans="1:7" ht="28.5" x14ac:dyDescent="0.45">
      <c r="A2" s="24" t="s">
        <v>194</v>
      </c>
      <c r="B2" s="25" t="s">
        <v>195</v>
      </c>
      <c r="C2" s="25" t="s">
        <v>196</v>
      </c>
      <c r="D2" s="25" t="s">
        <v>197</v>
      </c>
      <c r="E2" s="25" t="s">
        <v>198</v>
      </c>
      <c r="F2" s="25" t="s">
        <v>199</v>
      </c>
      <c r="G2" s="25" t="s">
        <v>200</v>
      </c>
    </row>
    <row r="3" spans="1:7" ht="28.5" x14ac:dyDescent="0.45">
      <c r="A3" s="42" t="s">
        <v>201</v>
      </c>
      <c r="B3" s="37" t="s">
        <v>330</v>
      </c>
      <c r="C3" s="44"/>
      <c r="D3" s="37" t="s">
        <v>330</v>
      </c>
      <c r="E3" s="3">
        <f>MATCH(Tabla5[[#This Row],[(Sin cambios)]],Tabla6[[#All],[Saberes básicos]],0)</f>
        <v>3</v>
      </c>
    </row>
    <row r="4" spans="1:7" ht="28.5" x14ac:dyDescent="0.45">
      <c r="A4" s="42"/>
      <c r="B4" s="37" t="s">
        <v>331</v>
      </c>
      <c r="C4" s="44"/>
      <c r="D4" s="37" t="s">
        <v>331</v>
      </c>
      <c r="E4" s="3">
        <f>MATCH(Tabla5[[#This Row],[(Sin cambios)]],Tabla6[[#All],[Saberes básicos]],0)</f>
        <v>4</v>
      </c>
    </row>
    <row r="5" spans="1:7" ht="28.5" x14ac:dyDescent="0.45">
      <c r="A5" s="42"/>
      <c r="B5" s="37" t="s">
        <v>332</v>
      </c>
      <c r="C5" s="44"/>
      <c r="D5" s="37" t="s">
        <v>332</v>
      </c>
      <c r="E5" s="3">
        <f>MATCH(Tabla5[[#This Row],[(Sin cambios)]],Tabla6[[#All],[Saberes básicos]],0)</f>
        <v>5</v>
      </c>
    </row>
    <row r="6" spans="1:7" ht="28.5" x14ac:dyDescent="0.45">
      <c r="A6" s="42"/>
      <c r="B6" s="37" t="s">
        <v>333</v>
      </c>
      <c r="C6" s="44"/>
      <c r="D6" s="37" t="s">
        <v>333</v>
      </c>
      <c r="E6" s="3">
        <f>MATCH(Tabla5[[#This Row],[(Sin cambios)]],Tabla6[[#All],[Saberes básicos]],0)</f>
        <v>6</v>
      </c>
    </row>
    <row r="7" spans="1:7" ht="28.5" x14ac:dyDescent="0.45">
      <c r="A7" s="42"/>
      <c r="B7" s="37" t="s">
        <v>334</v>
      </c>
      <c r="C7" s="44"/>
      <c r="D7" s="37" t="s">
        <v>334</v>
      </c>
      <c r="E7" s="3">
        <f>MATCH(Tabla5[[#This Row],[(Sin cambios)]],Tabla6[[#All],[Saberes básicos]],0)</f>
        <v>7</v>
      </c>
    </row>
    <row r="8" spans="1:7" ht="28.5" x14ac:dyDescent="0.45">
      <c r="A8" s="42"/>
      <c r="B8" s="37" t="s">
        <v>335</v>
      </c>
      <c r="C8" s="44"/>
      <c r="D8" s="37" t="s">
        <v>335</v>
      </c>
      <c r="E8" s="3">
        <f>MATCH(Tabla5[[#This Row],[(Sin cambios)]],Tabla6[[#All],[Saberes básicos]],0)</f>
        <v>8</v>
      </c>
    </row>
    <row r="9" spans="1:7" ht="42.75" x14ac:dyDescent="0.45">
      <c r="A9" s="42"/>
      <c r="B9" s="37" t="s">
        <v>336</v>
      </c>
      <c r="C9" s="44"/>
      <c r="D9" s="37" t="s">
        <v>336</v>
      </c>
      <c r="E9" s="3">
        <f>MATCH(Tabla5[[#This Row],[(Sin cambios)]],Tabla6[[#All],[Saberes básicos]],0)</f>
        <v>9</v>
      </c>
    </row>
    <row r="10" spans="1:7" ht="28.5" x14ac:dyDescent="0.45">
      <c r="A10" s="42"/>
      <c r="B10" s="37" t="s">
        <v>337</v>
      </c>
      <c r="C10" s="44"/>
      <c r="D10" s="37" t="s">
        <v>337</v>
      </c>
      <c r="E10" s="3">
        <f>MATCH(Tabla5[[#This Row],[(Sin cambios)]],Tabla6[[#All],[Saberes básicos]],0)</f>
        <v>10</v>
      </c>
    </row>
    <row r="11" spans="1:7" ht="28.5" x14ac:dyDescent="0.45">
      <c r="A11" s="42"/>
      <c r="B11" s="37" t="s">
        <v>338</v>
      </c>
      <c r="C11" s="44"/>
      <c r="D11" s="37" t="s">
        <v>338</v>
      </c>
      <c r="E11" s="3">
        <f>MATCH(Tabla5[[#This Row],[(Sin cambios)]],Tabla6[[#All],[Saberes básicos]],0)</f>
        <v>11</v>
      </c>
    </row>
    <row r="12" spans="1:7" ht="42.75" x14ac:dyDescent="0.45">
      <c r="A12" s="42"/>
      <c r="B12" s="37" t="s">
        <v>339</v>
      </c>
      <c r="C12" s="44"/>
      <c r="D12" s="37" t="s">
        <v>339</v>
      </c>
      <c r="E12" s="3">
        <f>MATCH(Tabla5[[#This Row],[(Sin cambios)]],Tabla6[[#All],[Saberes básicos]],0)</f>
        <v>27</v>
      </c>
    </row>
    <row r="13" spans="1:7" ht="57" x14ac:dyDescent="0.45">
      <c r="A13" s="43" t="s">
        <v>202</v>
      </c>
      <c r="B13" s="23" t="s">
        <v>340</v>
      </c>
      <c r="C13" s="45"/>
      <c r="D13" s="23" t="s">
        <v>340</v>
      </c>
      <c r="E13" s="3">
        <f>MATCH(Tabla5[[#This Row],[(Sin cambios)]],Tabla6[[#All],[Saberes básicos]],0)</f>
        <v>28</v>
      </c>
    </row>
    <row r="14" spans="1:7" ht="42.75" x14ac:dyDescent="0.45">
      <c r="A14" s="43"/>
      <c r="B14" s="23" t="s">
        <v>341</v>
      </c>
      <c r="C14" s="45"/>
      <c r="D14" s="23" t="s">
        <v>341</v>
      </c>
      <c r="E14" s="3">
        <f>MATCH(Tabla5[[#This Row],[(Sin cambios)]],Tabla6[[#All],[Saberes básicos]],0)</f>
        <v>12</v>
      </c>
    </row>
    <row r="15" spans="1:7" ht="42.75" x14ac:dyDescent="0.45">
      <c r="A15" s="43"/>
      <c r="B15" s="23" t="s">
        <v>342</v>
      </c>
      <c r="C15" s="45"/>
      <c r="D15" s="23" t="s">
        <v>342</v>
      </c>
      <c r="E15" s="3">
        <f>MATCH(Tabla5[[#This Row],[(Sin cambios)]],Tabla6[[#All],[Saberes básicos]],0)</f>
        <v>30</v>
      </c>
    </row>
    <row r="16" spans="1:7" ht="42.75" x14ac:dyDescent="0.45">
      <c r="A16" s="43"/>
      <c r="B16" s="23" t="s">
        <v>343</v>
      </c>
      <c r="C16" s="45"/>
      <c r="D16" s="23" t="s">
        <v>343</v>
      </c>
      <c r="E16" s="3">
        <f>MATCH(Tabla5[[#This Row],[(Sin cambios)]],Tabla6[[#All],[Saberes básicos]],0)</f>
        <v>47</v>
      </c>
    </row>
    <row r="17" spans="1:5" ht="28.5" x14ac:dyDescent="0.45">
      <c r="A17" s="43"/>
      <c r="B17" s="23" t="s">
        <v>344</v>
      </c>
      <c r="C17" s="45"/>
      <c r="D17" s="23" t="s">
        <v>344</v>
      </c>
      <c r="E17" s="3">
        <f>MATCH(Tabla5[[#This Row],[(Sin cambios)]],Tabla6[[#All],[Saberes básicos]],0)</f>
        <v>48</v>
      </c>
    </row>
    <row r="18" spans="1:5" x14ac:dyDescent="0.45">
      <c r="A18" s="43"/>
      <c r="B18" s="23" t="s">
        <v>345</v>
      </c>
      <c r="C18" s="45"/>
      <c r="D18" s="23" t="s">
        <v>345</v>
      </c>
      <c r="E18" s="3">
        <f>MATCH(Tabla5[[#This Row],[(Sin cambios)]],Tabla6[[#All],[Saberes básicos]],0)</f>
        <v>49</v>
      </c>
    </row>
    <row r="19" spans="1:5" ht="15" customHeight="1" x14ac:dyDescent="0.45">
      <c r="A19" s="43"/>
      <c r="B19" s="23" t="s">
        <v>346</v>
      </c>
      <c r="C19" s="45"/>
      <c r="D19" s="23" t="s">
        <v>346</v>
      </c>
      <c r="E19" s="3">
        <f>MATCH(Tabla5[[#This Row],[(Sin cambios)]],Tabla6[[#All],[Saberes básicos]],0)</f>
        <v>50</v>
      </c>
    </row>
    <row r="20" spans="1:5" ht="28.5" x14ac:dyDescent="0.45">
      <c r="A20" s="43"/>
      <c r="B20" s="23" t="s">
        <v>347</v>
      </c>
      <c r="C20" s="45"/>
      <c r="D20" s="23" t="s">
        <v>347</v>
      </c>
      <c r="E20" s="3">
        <f>MATCH(Tabla5[[#This Row],[(Sin cambios)]],Tabla6[[#All],[Saberes básicos]],0)</f>
        <v>51</v>
      </c>
    </row>
    <row r="21" spans="1:5" ht="28.5" x14ac:dyDescent="0.45">
      <c r="A21" s="43"/>
      <c r="B21" s="23" t="s">
        <v>348</v>
      </c>
      <c r="C21" s="45"/>
      <c r="D21" s="23" t="s">
        <v>348</v>
      </c>
      <c r="E21" s="3">
        <f>MATCH(Tabla5[[#This Row],[(Sin cambios)]],Tabla6[[#All],[Saberes básicos]],0)</f>
        <v>52</v>
      </c>
    </row>
    <row r="22" spans="1:5" ht="28.5" x14ac:dyDescent="0.45">
      <c r="A22" s="43"/>
      <c r="B22" s="23" t="s">
        <v>349</v>
      </c>
      <c r="C22" s="45"/>
      <c r="D22" s="23" t="s">
        <v>349</v>
      </c>
      <c r="E22" s="3">
        <f>MATCH(Tabla5[[#This Row],[(Sin cambios)]],Tabla6[[#All],[Saberes básicos]],0)</f>
        <v>13</v>
      </c>
    </row>
    <row r="23" spans="1:5" ht="42.75" x14ac:dyDescent="0.45">
      <c r="A23" s="42" t="s">
        <v>203</v>
      </c>
      <c r="B23" s="37" t="s">
        <v>350</v>
      </c>
      <c r="C23" s="44"/>
      <c r="D23" s="37" t="s">
        <v>350</v>
      </c>
      <c r="E23" s="3">
        <f>MATCH(Tabla5[[#This Row],[(Sin cambios)]],Tabla6[[#All],[Saberes básicos]],0)</f>
        <v>14</v>
      </c>
    </row>
    <row r="24" spans="1:5" ht="28.5" x14ac:dyDescent="0.45">
      <c r="A24" s="42"/>
      <c r="B24" s="37" t="s">
        <v>351</v>
      </c>
      <c r="C24" s="44"/>
      <c r="D24" s="37" t="s">
        <v>351</v>
      </c>
      <c r="E24" s="3">
        <f>MATCH(Tabla5[[#This Row],[(Sin cambios)]],Tabla6[[#All],[Saberes básicos]],0)</f>
        <v>15</v>
      </c>
    </row>
    <row r="25" spans="1:5" ht="28.5" x14ac:dyDescent="0.45">
      <c r="A25" s="42"/>
      <c r="B25" s="37" t="s">
        <v>352</v>
      </c>
      <c r="C25" s="44"/>
      <c r="D25" s="37" t="s">
        <v>352</v>
      </c>
      <c r="E25" s="3">
        <f>MATCH(Tabla5[[#This Row],[(Sin cambios)]],Tabla6[[#All],[Saberes básicos]],0)</f>
        <v>54</v>
      </c>
    </row>
    <row r="26" spans="1:5" ht="28.5" x14ac:dyDescent="0.45">
      <c r="A26" s="42"/>
      <c r="B26" s="37" t="s">
        <v>353</v>
      </c>
      <c r="C26" s="44"/>
      <c r="D26" s="37" t="s">
        <v>353</v>
      </c>
      <c r="E26" s="3">
        <f>MATCH(Tabla5[[#This Row],[(Sin cambios)]],Tabla6[[#All],[Saberes básicos]],0)</f>
        <v>16</v>
      </c>
    </row>
    <row r="27" spans="1:5" ht="28.5" x14ac:dyDescent="0.45">
      <c r="A27" s="42"/>
      <c r="B27" s="37" t="s">
        <v>354</v>
      </c>
      <c r="C27" s="44"/>
      <c r="D27" s="37" t="s">
        <v>354</v>
      </c>
      <c r="E27" s="3">
        <f>MATCH(Tabla5[[#This Row],[(Sin cambios)]],Tabla6[[#All],[Saberes básicos]],0)</f>
        <v>33</v>
      </c>
    </row>
    <row r="28" spans="1:5" ht="28.5" x14ac:dyDescent="0.45">
      <c r="A28" s="42"/>
      <c r="B28" s="37" t="s">
        <v>355</v>
      </c>
      <c r="C28" s="44"/>
      <c r="D28" s="37" t="s">
        <v>355</v>
      </c>
      <c r="E28" s="3">
        <f>MATCH(Tabla5[[#This Row],[(Sin cambios)]],Tabla6[[#All],[Saberes básicos]],0)</f>
        <v>17</v>
      </c>
    </row>
    <row r="29" spans="1:5" ht="28.5" x14ac:dyDescent="0.45">
      <c r="A29" s="42"/>
      <c r="B29" s="37" t="s">
        <v>356</v>
      </c>
      <c r="C29" s="44"/>
      <c r="D29" s="37" t="s">
        <v>356</v>
      </c>
      <c r="E29" s="3">
        <f>MATCH(Tabla5[[#This Row],[(Sin cambios)]],Tabla6[[#All],[Saberes básicos]],0)</f>
        <v>34</v>
      </c>
    </row>
    <row r="30" spans="1:5" ht="28.5" x14ac:dyDescent="0.45">
      <c r="A30" s="42"/>
      <c r="B30" s="37" t="s">
        <v>357</v>
      </c>
      <c r="C30" s="44"/>
      <c r="D30" s="37" t="s">
        <v>357</v>
      </c>
      <c r="E30" s="3" t="e">
        <f>MATCH(Tabla5[[#This Row],[(Sin cambios)]],Tabla6[[#All],[Saberes básicos]],0)</f>
        <v>#N/A</v>
      </c>
    </row>
    <row r="31" spans="1:5" ht="28.5" x14ac:dyDescent="0.45">
      <c r="A31" s="42"/>
      <c r="B31" s="37" t="s">
        <v>358</v>
      </c>
      <c r="C31" s="44"/>
      <c r="D31" s="37" t="s">
        <v>358</v>
      </c>
      <c r="E31" s="3" t="e">
        <f>MATCH(Tabla5[[#This Row],[(Sin cambios)]],Tabla6[[#All],[Saberes básicos]],0)</f>
        <v>#N/A</v>
      </c>
    </row>
    <row r="32" spans="1:5" ht="42.75" x14ac:dyDescent="0.45">
      <c r="A32" s="42"/>
      <c r="B32" s="37" t="s">
        <v>359</v>
      </c>
      <c r="C32" s="44"/>
      <c r="D32" s="37" t="s">
        <v>359</v>
      </c>
      <c r="E32" s="3" t="e">
        <f>MATCH(Tabla5[[#This Row],[(Sin cambios)]],Tabla6[[#All],[Saberes básicos]],0)</f>
        <v>#N/A</v>
      </c>
    </row>
  </sheetData>
  <mergeCells count="2">
    <mergeCell ref="A1:C1"/>
    <mergeCell ref="F1:G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1:J129"/>
  <sheetViews>
    <sheetView topLeftCell="B16" workbookViewId="0">
      <selection activeCell="F22" sqref="F22"/>
    </sheetView>
  </sheetViews>
  <sheetFormatPr baseColWidth="10" defaultColWidth="11.46484375" defaultRowHeight="14.25" x14ac:dyDescent="0.45"/>
  <cols>
    <col min="1" max="1" width="2.86328125" customWidth="1"/>
    <col min="2" max="2" width="22.6640625" customWidth="1"/>
    <col min="3" max="3" width="11.46484375" bestFit="1" customWidth="1"/>
    <col min="4" max="4" width="11" bestFit="1" customWidth="1"/>
    <col min="5" max="5" width="15.46484375" customWidth="1"/>
    <col min="6" max="6" width="34.53125" customWidth="1"/>
    <col min="7" max="7" width="53.46484375" customWidth="1"/>
    <col min="8" max="8" width="47.1328125" customWidth="1"/>
    <col min="9" max="9" width="24.6640625" customWidth="1"/>
    <col min="10" max="10" width="21.86328125" customWidth="1"/>
  </cols>
  <sheetData>
    <row r="1" spans="1:10" x14ac:dyDescent="0.45">
      <c r="A1" s="19" t="s">
        <v>204</v>
      </c>
      <c r="B1" s="19" t="s">
        <v>205</v>
      </c>
      <c r="C1" s="19" t="s">
        <v>206</v>
      </c>
      <c r="D1" s="19" t="s">
        <v>207</v>
      </c>
      <c r="E1" s="19" t="s">
        <v>208</v>
      </c>
      <c r="F1" s="19" t="s">
        <v>209</v>
      </c>
      <c r="G1" s="19" t="s">
        <v>210</v>
      </c>
      <c r="H1" s="19" t="s">
        <v>211</v>
      </c>
      <c r="I1" s="19" t="s">
        <v>212</v>
      </c>
      <c r="J1" s="19" t="s">
        <v>213</v>
      </c>
    </row>
    <row r="2" spans="1:10" x14ac:dyDescent="0.45">
      <c r="A2" s="35">
        <v>1</v>
      </c>
      <c r="B2" s="35" t="s">
        <v>360</v>
      </c>
      <c r="C2" s="32" t="s">
        <v>214</v>
      </c>
      <c r="D2" s="31" t="s">
        <v>361</v>
      </c>
      <c r="E2" s="10"/>
      <c r="F2" s="10"/>
      <c r="G2" s="10"/>
      <c r="H2" s="46"/>
      <c r="I2" s="34"/>
      <c r="J2" t="s">
        <v>216</v>
      </c>
    </row>
    <row r="3" spans="1:10" ht="57" x14ac:dyDescent="0.45">
      <c r="A3" s="35">
        <v>1</v>
      </c>
      <c r="B3" s="35"/>
      <c r="C3" s="10"/>
      <c r="D3" s="10"/>
      <c r="E3" s="10" t="s">
        <v>217</v>
      </c>
      <c r="F3" s="10"/>
      <c r="G3" s="14" t="s">
        <v>330</v>
      </c>
      <c r="H3" s="36" t="s">
        <v>307</v>
      </c>
      <c r="I3" s="34" t="s">
        <v>222</v>
      </c>
    </row>
    <row r="4" spans="1:10" ht="85.5" x14ac:dyDescent="0.45">
      <c r="A4" s="35">
        <v>1</v>
      </c>
      <c r="B4" s="35"/>
      <c r="C4" s="10"/>
      <c r="D4" s="10"/>
      <c r="E4" s="10" t="s">
        <v>219</v>
      </c>
      <c r="F4" s="10"/>
      <c r="G4" s="14" t="s">
        <v>331</v>
      </c>
      <c r="H4" s="36" t="s">
        <v>309</v>
      </c>
      <c r="I4" s="5" t="s">
        <v>286</v>
      </c>
    </row>
    <row r="5" spans="1:10" ht="71.25" x14ac:dyDescent="0.45">
      <c r="A5" s="35">
        <v>1</v>
      </c>
      <c r="B5" s="35"/>
      <c r="C5" s="10"/>
      <c r="D5" s="10"/>
      <c r="E5" s="10" t="s">
        <v>221</v>
      </c>
      <c r="F5" s="10"/>
      <c r="G5" s="14" t="s">
        <v>332</v>
      </c>
      <c r="H5" s="36" t="s">
        <v>311</v>
      </c>
      <c r="I5" s="34" t="s">
        <v>286</v>
      </c>
    </row>
    <row r="6" spans="1:10" ht="57" x14ac:dyDescent="0.45">
      <c r="A6" s="35">
        <v>1</v>
      </c>
      <c r="B6" s="35"/>
      <c r="C6" s="10"/>
      <c r="D6" s="10"/>
      <c r="E6" s="10" t="s">
        <v>223</v>
      </c>
      <c r="F6" s="10"/>
      <c r="G6" s="10" t="s">
        <v>333</v>
      </c>
      <c r="H6" s="46" t="s">
        <v>313</v>
      </c>
      <c r="I6" s="34" t="s">
        <v>222</v>
      </c>
    </row>
    <row r="7" spans="1:10" ht="57" x14ac:dyDescent="0.45">
      <c r="A7" s="35">
        <v>1</v>
      </c>
      <c r="B7" s="35"/>
      <c r="C7" s="10"/>
      <c r="D7" s="10"/>
      <c r="E7" s="10"/>
      <c r="F7" s="10"/>
      <c r="G7" s="10" t="s">
        <v>334</v>
      </c>
      <c r="H7" s="46" t="s">
        <v>315</v>
      </c>
      <c r="I7" s="34" t="s">
        <v>220</v>
      </c>
    </row>
    <row r="8" spans="1:10" ht="57" x14ac:dyDescent="0.45">
      <c r="A8" s="35">
        <v>1</v>
      </c>
      <c r="B8" s="35"/>
      <c r="C8" s="10"/>
      <c r="D8" s="10"/>
      <c r="E8" s="10"/>
      <c r="F8" s="10"/>
      <c r="G8" s="10" t="s">
        <v>335</v>
      </c>
      <c r="H8" s="46" t="s">
        <v>317</v>
      </c>
      <c r="I8" s="34" t="s">
        <v>286</v>
      </c>
    </row>
    <row r="9" spans="1:10" ht="57" x14ac:dyDescent="0.45">
      <c r="A9" s="35">
        <v>1</v>
      </c>
      <c r="B9" s="35"/>
      <c r="C9" s="10"/>
      <c r="D9" s="10"/>
      <c r="E9" s="10"/>
      <c r="F9" s="10"/>
      <c r="G9" s="10" t="s">
        <v>336</v>
      </c>
      <c r="H9" s="46" t="s">
        <v>319</v>
      </c>
      <c r="I9" s="34" t="s">
        <v>220</v>
      </c>
    </row>
    <row r="10" spans="1:10" ht="57" x14ac:dyDescent="0.45">
      <c r="A10" s="35">
        <v>1</v>
      </c>
      <c r="B10" s="35"/>
      <c r="C10" s="10"/>
      <c r="D10" s="10"/>
      <c r="E10" s="10"/>
      <c r="F10" s="10"/>
      <c r="G10" s="10" t="s">
        <v>337</v>
      </c>
      <c r="H10" s="46" t="s">
        <v>321</v>
      </c>
      <c r="I10" s="34" t="s">
        <v>218</v>
      </c>
    </row>
    <row r="11" spans="1:10" ht="57" x14ac:dyDescent="0.45">
      <c r="A11" s="35">
        <v>1</v>
      </c>
      <c r="B11" s="35"/>
      <c r="C11" s="10"/>
      <c r="D11" s="10"/>
      <c r="E11" s="10"/>
      <c r="F11" s="10"/>
      <c r="G11" s="10" t="s">
        <v>338</v>
      </c>
      <c r="H11" s="46" t="s">
        <v>323</v>
      </c>
      <c r="I11" s="34" t="s">
        <v>220</v>
      </c>
    </row>
    <row r="12" spans="1:10" ht="57" x14ac:dyDescent="0.45">
      <c r="A12" s="35">
        <v>1</v>
      </c>
      <c r="B12" s="35"/>
      <c r="C12" s="10"/>
      <c r="D12" s="10"/>
      <c r="E12" s="10"/>
      <c r="F12" s="10"/>
      <c r="G12" s="10" t="s">
        <v>341</v>
      </c>
      <c r="H12" s="46" t="s">
        <v>325</v>
      </c>
      <c r="I12" s="34" t="s">
        <v>222</v>
      </c>
    </row>
    <row r="13" spans="1:10" ht="42.75" x14ac:dyDescent="0.45">
      <c r="A13" s="35">
        <v>1</v>
      </c>
      <c r="B13" s="35"/>
      <c r="C13" s="10"/>
      <c r="D13" s="10"/>
      <c r="E13" s="10"/>
      <c r="F13" s="10"/>
      <c r="G13" s="10" t="s">
        <v>349</v>
      </c>
      <c r="H13" s="46" t="s">
        <v>327</v>
      </c>
      <c r="I13" s="34" t="s">
        <v>218</v>
      </c>
    </row>
    <row r="14" spans="1:10" ht="57" x14ac:dyDescent="0.45">
      <c r="A14" s="35">
        <v>1</v>
      </c>
      <c r="B14" s="35"/>
      <c r="C14" s="10"/>
      <c r="D14" s="10"/>
      <c r="E14" s="10"/>
      <c r="F14" s="10"/>
      <c r="G14" s="10" t="s">
        <v>350</v>
      </c>
      <c r="H14" s="46" t="s">
        <v>329</v>
      </c>
      <c r="I14" s="34" t="s">
        <v>291</v>
      </c>
    </row>
    <row r="15" spans="1:10" ht="28.5" x14ac:dyDescent="0.45">
      <c r="A15" s="35">
        <v>1</v>
      </c>
      <c r="B15" s="35"/>
      <c r="C15" s="10"/>
      <c r="D15" s="10"/>
      <c r="E15" s="10"/>
      <c r="F15" s="10"/>
      <c r="G15" s="10" t="s">
        <v>351</v>
      </c>
      <c r="H15" s="46"/>
      <c r="I15" s="34"/>
    </row>
    <row r="16" spans="1:10" ht="28.5" x14ac:dyDescent="0.45">
      <c r="A16" s="77"/>
      <c r="B16" s="77"/>
      <c r="C16" s="10"/>
      <c r="D16" s="10"/>
      <c r="E16" s="10"/>
      <c r="F16" s="10"/>
      <c r="G16" s="10" t="s">
        <v>353</v>
      </c>
      <c r="H16" s="46"/>
      <c r="I16" s="34"/>
    </row>
    <row r="17" spans="1:10" ht="28.5" x14ac:dyDescent="0.45">
      <c r="A17" s="77"/>
      <c r="B17" s="77"/>
      <c r="C17" s="10"/>
      <c r="D17" s="10"/>
      <c r="E17" s="10"/>
      <c r="F17" s="10"/>
      <c r="G17" s="10" t="s">
        <v>355</v>
      </c>
      <c r="H17" s="46"/>
      <c r="I17" s="34"/>
    </row>
    <row r="18" spans="1:10" x14ac:dyDescent="0.45">
      <c r="A18" s="35">
        <v>2</v>
      </c>
      <c r="B18" s="35" t="s">
        <v>362</v>
      </c>
      <c r="C18" s="10" t="s">
        <v>363</v>
      </c>
      <c r="D18" s="10" t="s">
        <v>215</v>
      </c>
      <c r="E18" s="10"/>
      <c r="F18" s="10"/>
      <c r="G18" s="14"/>
      <c r="H18" s="36"/>
      <c r="I18" s="34"/>
      <c r="J18" t="s">
        <v>216</v>
      </c>
    </row>
    <row r="19" spans="1:10" ht="57" x14ac:dyDescent="0.45">
      <c r="A19" s="35">
        <v>2</v>
      </c>
      <c r="B19" s="35"/>
      <c r="C19" s="10"/>
      <c r="D19" s="10"/>
      <c r="E19" s="10" t="s">
        <v>217</v>
      </c>
      <c r="F19" s="10"/>
      <c r="G19" s="14" t="s">
        <v>330</v>
      </c>
      <c r="H19" s="36" t="s">
        <v>307</v>
      </c>
      <c r="I19" s="34" t="s">
        <v>222</v>
      </c>
    </row>
    <row r="20" spans="1:10" ht="85.5" x14ac:dyDescent="0.45">
      <c r="A20" s="35">
        <v>2</v>
      </c>
      <c r="B20" s="35"/>
      <c r="C20" s="10"/>
      <c r="D20" s="10"/>
      <c r="E20" s="10" t="s">
        <v>219</v>
      </c>
      <c r="F20" s="10"/>
      <c r="G20" s="14" t="s">
        <v>331</v>
      </c>
      <c r="H20" s="36" t="s">
        <v>309</v>
      </c>
      <c r="I20" s="5" t="s">
        <v>286</v>
      </c>
    </row>
    <row r="21" spans="1:10" ht="71.25" x14ac:dyDescent="0.45">
      <c r="A21" s="35">
        <v>2</v>
      </c>
      <c r="B21" s="35"/>
      <c r="C21" s="10"/>
      <c r="D21" s="10"/>
      <c r="E21" s="10" t="s">
        <v>221</v>
      </c>
      <c r="F21" s="10"/>
      <c r="G21" s="10" t="s">
        <v>332</v>
      </c>
      <c r="H21" s="36" t="s">
        <v>311</v>
      </c>
      <c r="I21" s="34" t="s">
        <v>286</v>
      </c>
    </row>
    <row r="22" spans="1:10" ht="57" x14ac:dyDescent="0.45">
      <c r="A22" s="35">
        <v>2</v>
      </c>
      <c r="B22" s="35"/>
      <c r="C22" s="10"/>
      <c r="D22" s="10"/>
      <c r="E22" s="10" t="s">
        <v>223</v>
      </c>
      <c r="F22" s="10"/>
      <c r="G22" s="10" t="s">
        <v>333</v>
      </c>
      <c r="H22" s="46" t="s">
        <v>313</v>
      </c>
      <c r="I22" s="34" t="s">
        <v>222</v>
      </c>
    </row>
    <row r="23" spans="1:10" ht="57" x14ac:dyDescent="0.45">
      <c r="A23" s="35">
        <v>2</v>
      </c>
      <c r="B23" s="35"/>
      <c r="C23" s="10"/>
      <c r="D23" s="10"/>
      <c r="E23" s="10"/>
      <c r="F23" s="10"/>
      <c r="G23" s="10" t="s">
        <v>334</v>
      </c>
      <c r="H23" s="46" t="s">
        <v>315</v>
      </c>
      <c r="I23" s="34" t="s">
        <v>220</v>
      </c>
    </row>
    <row r="24" spans="1:10" ht="57" x14ac:dyDescent="0.45">
      <c r="A24" s="35">
        <v>2</v>
      </c>
      <c r="B24" s="35"/>
      <c r="C24" s="10"/>
      <c r="D24" s="10"/>
      <c r="E24" s="10"/>
      <c r="F24" s="10"/>
      <c r="G24" s="10" t="s">
        <v>336</v>
      </c>
      <c r="H24" s="46" t="s">
        <v>317</v>
      </c>
      <c r="I24" s="34" t="s">
        <v>286</v>
      </c>
    </row>
    <row r="25" spans="1:10" ht="57" x14ac:dyDescent="0.45">
      <c r="A25" s="35">
        <v>2</v>
      </c>
      <c r="B25" s="35"/>
      <c r="C25" s="10"/>
      <c r="D25" s="10"/>
      <c r="E25" s="10"/>
      <c r="F25" s="10"/>
      <c r="G25" s="10" t="s">
        <v>337</v>
      </c>
      <c r="H25" s="46" t="s">
        <v>319</v>
      </c>
      <c r="I25" s="34" t="s">
        <v>220</v>
      </c>
    </row>
    <row r="26" spans="1:10" ht="57" x14ac:dyDescent="0.45">
      <c r="A26" s="35">
        <v>2</v>
      </c>
      <c r="B26" s="35"/>
      <c r="C26" s="10"/>
      <c r="D26" s="10"/>
      <c r="E26" s="10"/>
      <c r="F26" s="10"/>
      <c r="G26" s="14" t="s">
        <v>338</v>
      </c>
      <c r="H26" s="46" t="s">
        <v>321</v>
      </c>
      <c r="I26" s="34" t="s">
        <v>218</v>
      </c>
    </row>
    <row r="27" spans="1:10" ht="57" x14ac:dyDescent="0.45">
      <c r="A27" s="35">
        <v>2</v>
      </c>
      <c r="B27" s="35"/>
      <c r="C27" s="10"/>
      <c r="D27" s="10"/>
      <c r="E27" s="10"/>
      <c r="F27" s="10"/>
      <c r="G27" s="10" t="s">
        <v>339</v>
      </c>
      <c r="H27" s="46" t="s">
        <v>323</v>
      </c>
      <c r="I27" s="34" t="s">
        <v>220</v>
      </c>
    </row>
    <row r="28" spans="1:10" ht="57" x14ac:dyDescent="0.45">
      <c r="A28" s="35">
        <v>2</v>
      </c>
      <c r="B28" s="35"/>
      <c r="C28" s="10"/>
      <c r="D28" s="10"/>
      <c r="E28" s="10"/>
      <c r="F28" s="10"/>
      <c r="G28" s="10" t="s">
        <v>340</v>
      </c>
      <c r="H28" s="46" t="s">
        <v>325</v>
      </c>
      <c r="I28" s="34" t="s">
        <v>222</v>
      </c>
    </row>
    <row r="29" spans="1:10" ht="42.75" x14ac:dyDescent="0.45">
      <c r="A29" s="35">
        <v>2</v>
      </c>
      <c r="B29" s="35"/>
      <c r="C29" s="10"/>
      <c r="D29" s="10"/>
      <c r="E29" s="10"/>
      <c r="F29" s="10"/>
      <c r="G29" s="10" t="s">
        <v>341</v>
      </c>
      <c r="H29" s="46" t="s">
        <v>327</v>
      </c>
      <c r="I29" s="34" t="s">
        <v>218</v>
      </c>
    </row>
    <row r="30" spans="1:10" ht="57" x14ac:dyDescent="0.45">
      <c r="A30" s="35">
        <v>2</v>
      </c>
      <c r="B30" s="35"/>
      <c r="C30" s="10"/>
      <c r="D30" s="10"/>
      <c r="E30" s="10"/>
      <c r="F30" s="10"/>
      <c r="G30" s="10" t="s">
        <v>342</v>
      </c>
      <c r="H30" s="46" t="s">
        <v>329</v>
      </c>
      <c r="I30" s="34" t="s">
        <v>291</v>
      </c>
    </row>
    <row r="31" spans="1:10" ht="28.5" x14ac:dyDescent="0.45">
      <c r="A31" s="35">
        <v>2</v>
      </c>
      <c r="B31" s="35"/>
      <c r="C31" s="10"/>
      <c r="D31" s="10"/>
      <c r="E31" s="10"/>
      <c r="F31" s="10"/>
      <c r="G31" s="10" t="s">
        <v>351</v>
      </c>
      <c r="H31" s="46"/>
      <c r="I31" s="34"/>
    </row>
    <row r="32" spans="1:10" ht="28.5" x14ac:dyDescent="0.45">
      <c r="A32" s="35">
        <v>2</v>
      </c>
      <c r="B32" s="35"/>
      <c r="C32" s="10"/>
      <c r="D32" s="10"/>
      <c r="E32" s="10"/>
      <c r="F32" s="10"/>
      <c r="G32" s="10" t="s">
        <v>353</v>
      </c>
      <c r="H32" s="46"/>
      <c r="I32" s="34"/>
    </row>
    <row r="33" spans="1:10" x14ac:dyDescent="0.45">
      <c r="A33" s="35">
        <v>2</v>
      </c>
      <c r="B33" s="35"/>
      <c r="C33" s="10"/>
      <c r="D33" s="10"/>
      <c r="E33" s="10"/>
      <c r="F33" s="10"/>
      <c r="G33" s="10" t="s">
        <v>354</v>
      </c>
      <c r="H33" s="46"/>
      <c r="I33" s="34"/>
    </row>
    <row r="34" spans="1:10" x14ac:dyDescent="0.45">
      <c r="A34" s="35">
        <v>2</v>
      </c>
      <c r="B34" s="35"/>
      <c r="C34" s="10"/>
      <c r="D34" s="10"/>
      <c r="E34" s="10"/>
      <c r="F34" s="10"/>
      <c r="G34" s="10" t="s">
        <v>356</v>
      </c>
      <c r="H34" s="46"/>
      <c r="I34" s="34"/>
    </row>
    <row r="35" spans="1:10" x14ac:dyDescent="0.45">
      <c r="A35" s="35">
        <v>3</v>
      </c>
      <c r="B35" s="35" t="s">
        <v>364</v>
      </c>
      <c r="C35" s="10" t="s">
        <v>224</v>
      </c>
      <c r="D35" s="10" t="s">
        <v>365</v>
      </c>
      <c r="E35" s="10"/>
      <c r="F35" s="10"/>
      <c r="G35" s="14"/>
      <c r="H35" s="36"/>
      <c r="I35" s="34"/>
      <c r="J35" t="s">
        <v>216</v>
      </c>
    </row>
    <row r="36" spans="1:10" ht="57" x14ac:dyDescent="0.45">
      <c r="A36" s="35">
        <v>3</v>
      </c>
      <c r="B36" s="35"/>
      <c r="C36" s="10"/>
      <c r="D36" s="10"/>
      <c r="E36" s="10" t="s">
        <v>217</v>
      </c>
      <c r="F36" s="10"/>
      <c r="G36" s="14" t="s">
        <v>330</v>
      </c>
      <c r="H36" s="36" t="s">
        <v>307</v>
      </c>
      <c r="I36" s="34" t="s">
        <v>222</v>
      </c>
    </row>
    <row r="37" spans="1:10" ht="85.5" x14ac:dyDescent="0.45">
      <c r="A37" s="35">
        <v>3</v>
      </c>
      <c r="B37" s="35"/>
      <c r="C37" s="10"/>
      <c r="D37" s="10"/>
      <c r="E37" s="10" t="s">
        <v>219</v>
      </c>
      <c r="F37" s="10"/>
      <c r="G37" s="14" t="s">
        <v>331</v>
      </c>
      <c r="H37" s="36" t="s">
        <v>309</v>
      </c>
      <c r="I37" s="5" t="s">
        <v>286</v>
      </c>
    </row>
    <row r="38" spans="1:10" ht="71.25" x14ac:dyDescent="0.45">
      <c r="A38" s="35">
        <v>3</v>
      </c>
      <c r="B38" s="35"/>
      <c r="C38" s="10"/>
      <c r="D38" s="10"/>
      <c r="E38" s="10" t="s">
        <v>221</v>
      </c>
      <c r="F38" s="10"/>
      <c r="G38" s="14" t="s">
        <v>332</v>
      </c>
      <c r="H38" s="36" t="s">
        <v>311</v>
      </c>
      <c r="I38" s="34" t="s">
        <v>286</v>
      </c>
    </row>
    <row r="39" spans="1:10" ht="57" x14ac:dyDescent="0.45">
      <c r="A39" s="35">
        <v>3</v>
      </c>
      <c r="B39" s="35"/>
      <c r="C39" s="10"/>
      <c r="D39" s="10"/>
      <c r="E39" s="10" t="s">
        <v>223</v>
      </c>
      <c r="F39" s="10"/>
      <c r="G39" s="14" t="s">
        <v>333</v>
      </c>
      <c r="H39" s="46" t="s">
        <v>313</v>
      </c>
      <c r="I39" s="34" t="s">
        <v>222</v>
      </c>
    </row>
    <row r="40" spans="1:10" ht="57" x14ac:dyDescent="0.45">
      <c r="A40" s="35">
        <v>3</v>
      </c>
      <c r="B40" s="35"/>
      <c r="C40" s="10"/>
      <c r="D40" s="10"/>
      <c r="E40" s="10"/>
      <c r="F40" s="10"/>
      <c r="G40" s="10" t="s">
        <v>334</v>
      </c>
      <c r="H40" s="46" t="s">
        <v>315</v>
      </c>
      <c r="I40" s="34" t="s">
        <v>220</v>
      </c>
    </row>
    <row r="41" spans="1:10" ht="57" x14ac:dyDescent="0.45">
      <c r="A41" s="35">
        <v>3</v>
      </c>
      <c r="B41" s="35"/>
      <c r="C41" s="10"/>
      <c r="D41" s="10"/>
      <c r="E41" s="10"/>
      <c r="F41" s="10"/>
      <c r="G41" s="10" t="s">
        <v>335</v>
      </c>
      <c r="H41" s="46" t="s">
        <v>317</v>
      </c>
      <c r="I41" s="34" t="s">
        <v>286</v>
      </c>
    </row>
    <row r="42" spans="1:10" ht="57" x14ac:dyDescent="0.45">
      <c r="A42" s="35">
        <v>3</v>
      </c>
      <c r="B42" s="35"/>
      <c r="C42" s="10"/>
      <c r="D42" s="10"/>
      <c r="E42" s="10"/>
      <c r="F42" s="10"/>
      <c r="G42" s="10" t="s">
        <v>336</v>
      </c>
      <c r="H42" s="46" t="s">
        <v>319</v>
      </c>
      <c r="I42" s="34" t="s">
        <v>220</v>
      </c>
    </row>
    <row r="43" spans="1:10" ht="57" x14ac:dyDescent="0.45">
      <c r="A43" s="35">
        <v>3</v>
      </c>
      <c r="B43" s="35"/>
      <c r="C43" s="10"/>
      <c r="D43" s="10"/>
      <c r="E43" s="10"/>
      <c r="F43" s="10"/>
      <c r="G43" s="10" t="s">
        <v>337</v>
      </c>
      <c r="H43" s="46" t="s">
        <v>321</v>
      </c>
      <c r="I43" s="34" t="s">
        <v>218</v>
      </c>
    </row>
    <row r="44" spans="1:10" ht="57" x14ac:dyDescent="0.45">
      <c r="A44" s="35">
        <v>3</v>
      </c>
      <c r="B44" s="35"/>
      <c r="C44" s="10"/>
      <c r="D44" s="10"/>
      <c r="E44" s="10"/>
      <c r="F44" s="10"/>
      <c r="G44" s="10" t="s">
        <v>338</v>
      </c>
      <c r="H44" s="46" t="s">
        <v>323</v>
      </c>
      <c r="I44" s="34" t="s">
        <v>220</v>
      </c>
    </row>
    <row r="45" spans="1:10" s="69" customFormat="1" ht="57" x14ac:dyDescent="0.45">
      <c r="A45" s="35">
        <v>3</v>
      </c>
      <c r="B45" s="35"/>
      <c r="C45" s="10"/>
      <c r="D45" s="10"/>
      <c r="E45" s="10"/>
      <c r="F45" s="10"/>
      <c r="G45" s="10" t="s">
        <v>339</v>
      </c>
      <c r="H45" s="46" t="s">
        <v>325</v>
      </c>
      <c r="I45" s="34" t="s">
        <v>222</v>
      </c>
      <c r="J45"/>
    </row>
    <row r="46" spans="1:10" ht="42.75" x14ac:dyDescent="0.45">
      <c r="A46" s="35">
        <v>3</v>
      </c>
      <c r="B46" s="35"/>
      <c r="C46" s="10"/>
      <c r="D46" s="10"/>
      <c r="E46" s="10"/>
      <c r="F46" s="10"/>
      <c r="G46" s="10" t="s">
        <v>341</v>
      </c>
      <c r="H46" s="46" t="s">
        <v>327</v>
      </c>
      <c r="I46" s="34" t="s">
        <v>218</v>
      </c>
    </row>
    <row r="47" spans="1:10" ht="57" x14ac:dyDescent="0.45">
      <c r="A47" s="35">
        <v>3</v>
      </c>
      <c r="B47" s="35"/>
      <c r="C47" s="10"/>
      <c r="D47" s="10"/>
      <c r="E47" s="10"/>
      <c r="F47" s="10"/>
      <c r="G47" s="10" t="s">
        <v>343</v>
      </c>
      <c r="H47" s="46" t="s">
        <v>329</v>
      </c>
      <c r="I47" s="34" t="s">
        <v>291</v>
      </c>
    </row>
    <row r="48" spans="1:10" ht="28.5" x14ac:dyDescent="0.45">
      <c r="A48" s="77"/>
      <c r="B48" s="77"/>
      <c r="C48" s="10"/>
      <c r="D48" s="10"/>
      <c r="E48" s="10"/>
      <c r="F48" s="10"/>
      <c r="G48" s="10" t="s">
        <v>344</v>
      </c>
      <c r="H48" s="46"/>
      <c r="I48" s="34"/>
    </row>
    <row r="49" spans="1:10" x14ac:dyDescent="0.45">
      <c r="A49" s="35">
        <v>3</v>
      </c>
      <c r="B49" s="35"/>
      <c r="C49" s="10"/>
      <c r="D49" s="10"/>
      <c r="E49" s="10"/>
      <c r="F49" s="10"/>
      <c r="G49" s="10" t="s">
        <v>345</v>
      </c>
      <c r="H49" s="46"/>
      <c r="I49" s="34"/>
    </row>
    <row r="50" spans="1:10" x14ac:dyDescent="0.45">
      <c r="A50" s="35">
        <v>3</v>
      </c>
      <c r="B50" s="35"/>
      <c r="C50" s="10"/>
      <c r="D50" s="10"/>
      <c r="E50" s="10"/>
      <c r="F50" s="10"/>
      <c r="G50" s="10" t="s">
        <v>346</v>
      </c>
      <c r="H50" s="46"/>
      <c r="I50" s="34"/>
    </row>
    <row r="51" spans="1:10" ht="28.5" x14ac:dyDescent="0.45">
      <c r="A51" s="35">
        <v>3</v>
      </c>
      <c r="B51" s="35"/>
      <c r="C51" s="10"/>
      <c r="D51" s="10"/>
      <c r="E51" s="10"/>
      <c r="F51" s="10"/>
      <c r="G51" s="10" t="s">
        <v>347</v>
      </c>
      <c r="H51" s="46"/>
      <c r="I51" s="34"/>
    </row>
    <row r="52" spans="1:10" ht="28.5" x14ac:dyDescent="0.45">
      <c r="A52" s="35">
        <v>3</v>
      </c>
      <c r="B52" s="35"/>
      <c r="C52" s="10"/>
      <c r="D52" s="10"/>
      <c r="E52" s="10"/>
      <c r="F52" s="10"/>
      <c r="G52" s="10" t="s">
        <v>348</v>
      </c>
      <c r="H52" s="46"/>
      <c r="I52" s="34"/>
    </row>
    <row r="53" spans="1:10" ht="28.5" x14ac:dyDescent="0.45">
      <c r="A53" s="35">
        <v>3</v>
      </c>
      <c r="B53" s="35"/>
      <c r="C53" s="10"/>
      <c r="D53" s="10"/>
      <c r="E53" s="10"/>
      <c r="F53" s="10"/>
      <c r="G53" s="10" t="s">
        <v>351</v>
      </c>
      <c r="H53" s="46"/>
      <c r="I53" s="34"/>
    </row>
    <row r="54" spans="1:10" ht="28.5" x14ac:dyDescent="0.45">
      <c r="A54" s="35">
        <v>3</v>
      </c>
      <c r="B54" s="35"/>
      <c r="C54" s="10"/>
      <c r="D54" s="10"/>
      <c r="E54" s="10"/>
      <c r="F54" s="10"/>
      <c r="G54" s="10" t="s">
        <v>352</v>
      </c>
      <c r="H54" s="46"/>
      <c r="I54" s="34"/>
    </row>
    <row r="55" spans="1:10" s="69" customFormat="1" ht="28.5" x14ac:dyDescent="0.45">
      <c r="A55" s="77"/>
      <c r="B55" s="77"/>
      <c r="C55" s="10"/>
      <c r="D55" s="10"/>
      <c r="E55" s="10"/>
      <c r="F55" s="10"/>
      <c r="G55" s="10" t="s">
        <v>353</v>
      </c>
      <c r="H55" s="46"/>
      <c r="I55" s="34"/>
      <c r="J55"/>
    </row>
    <row r="56" spans="1:10" x14ac:dyDescent="0.45">
      <c r="A56" s="77">
        <v>4</v>
      </c>
      <c r="B56" s="35" t="s">
        <v>366</v>
      </c>
      <c r="C56" s="10" t="s">
        <v>225</v>
      </c>
      <c r="D56" s="10" t="s">
        <v>226</v>
      </c>
      <c r="E56" s="10"/>
      <c r="F56" s="10"/>
      <c r="G56" s="10"/>
      <c r="H56" s="46"/>
      <c r="I56" s="34"/>
    </row>
    <row r="57" spans="1:10" ht="57" x14ac:dyDescent="0.45">
      <c r="A57" s="77"/>
      <c r="B57" s="77"/>
      <c r="C57" s="10"/>
      <c r="D57" s="10"/>
      <c r="E57" s="10" t="s">
        <v>217</v>
      </c>
      <c r="F57" s="10"/>
      <c r="G57" s="10" t="s">
        <v>330</v>
      </c>
      <c r="H57" s="46" t="s">
        <v>307</v>
      </c>
      <c r="I57" s="34" t="s">
        <v>222</v>
      </c>
    </row>
    <row r="58" spans="1:10" ht="85.5" x14ac:dyDescent="0.45">
      <c r="A58" s="77"/>
      <c r="B58" s="77"/>
      <c r="C58" s="10"/>
      <c r="D58" s="10"/>
      <c r="E58" s="10" t="s">
        <v>219</v>
      </c>
      <c r="F58" s="10"/>
      <c r="G58" s="10" t="s">
        <v>331</v>
      </c>
      <c r="H58" s="46" t="s">
        <v>309</v>
      </c>
      <c r="I58" s="34" t="s">
        <v>286</v>
      </c>
    </row>
    <row r="59" spans="1:10" ht="71.25" x14ac:dyDescent="0.45">
      <c r="A59" s="77"/>
      <c r="B59" s="77"/>
      <c r="C59" s="10"/>
      <c r="D59" s="10"/>
      <c r="E59" s="10" t="s">
        <v>221</v>
      </c>
      <c r="F59" s="10"/>
      <c r="G59" s="10" t="s">
        <v>332</v>
      </c>
      <c r="H59" s="46" t="s">
        <v>311</v>
      </c>
      <c r="I59" s="34" t="s">
        <v>286</v>
      </c>
    </row>
    <row r="60" spans="1:10" ht="57" x14ac:dyDescent="0.45">
      <c r="A60" s="77"/>
      <c r="B60" s="77"/>
      <c r="C60" s="10"/>
      <c r="D60" s="10"/>
      <c r="E60" s="10" t="s">
        <v>223</v>
      </c>
      <c r="F60" s="10"/>
      <c r="G60" s="10" t="s">
        <v>333</v>
      </c>
      <c r="H60" s="46" t="s">
        <v>313</v>
      </c>
      <c r="I60" s="34" t="s">
        <v>222</v>
      </c>
    </row>
    <row r="61" spans="1:10" ht="57" x14ac:dyDescent="0.45">
      <c r="A61" s="77"/>
      <c r="B61" s="77"/>
      <c r="C61" s="10"/>
      <c r="D61" s="10"/>
      <c r="E61" s="10"/>
      <c r="F61" s="10"/>
      <c r="G61" s="10" t="s">
        <v>336</v>
      </c>
      <c r="H61" s="46" t="s">
        <v>315</v>
      </c>
      <c r="I61" s="34" t="s">
        <v>220</v>
      </c>
    </row>
    <row r="62" spans="1:10" ht="57" x14ac:dyDescent="0.45">
      <c r="A62" s="77"/>
      <c r="B62" s="77"/>
      <c r="C62" s="10"/>
      <c r="D62" s="10"/>
      <c r="E62" s="10"/>
      <c r="F62" s="10"/>
      <c r="G62" s="10" t="s">
        <v>337</v>
      </c>
      <c r="H62" s="46" t="s">
        <v>317</v>
      </c>
      <c r="I62" s="34" t="s">
        <v>286</v>
      </c>
    </row>
    <row r="63" spans="1:10" ht="57" x14ac:dyDescent="0.45">
      <c r="A63" s="77"/>
      <c r="B63" s="77"/>
      <c r="C63" s="10"/>
      <c r="D63" s="10"/>
      <c r="E63" s="10"/>
      <c r="F63" s="10"/>
      <c r="G63" s="10" t="s">
        <v>338</v>
      </c>
      <c r="H63" s="46" t="s">
        <v>319</v>
      </c>
      <c r="I63" s="34" t="s">
        <v>220</v>
      </c>
    </row>
    <row r="64" spans="1:10" ht="57" x14ac:dyDescent="0.45">
      <c r="A64" s="77"/>
      <c r="B64" s="77"/>
      <c r="C64" s="10"/>
      <c r="D64" s="10"/>
      <c r="E64" s="10"/>
      <c r="F64" s="10"/>
      <c r="G64" s="10" t="s">
        <v>339</v>
      </c>
      <c r="H64" s="46" t="s">
        <v>321</v>
      </c>
      <c r="I64" s="34" t="s">
        <v>218</v>
      </c>
    </row>
    <row r="65" spans="1:9" ht="57" x14ac:dyDescent="0.45">
      <c r="A65" s="77"/>
      <c r="B65" s="77"/>
      <c r="C65" s="10"/>
      <c r="D65" s="10"/>
      <c r="E65" s="10"/>
      <c r="F65" s="10"/>
      <c r="G65" s="10" t="s">
        <v>340</v>
      </c>
      <c r="H65" s="46" t="s">
        <v>323</v>
      </c>
      <c r="I65" s="34" t="s">
        <v>220</v>
      </c>
    </row>
    <row r="66" spans="1:9" ht="57" x14ac:dyDescent="0.45">
      <c r="A66" s="77"/>
      <c r="B66" s="77"/>
      <c r="C66" s="10"/>
      <c r="D66" s="10"/>
      <c r="E66" s="10"/>
      <c r="F66" s="10"/>
      <c r="G66" s="10" t="s">
        <v>341</v>
      </c>
      <c r="H66" s="46" t="s">
        <v>325</v>
      </c>
      <c r="I66" s="34" t="s">
        <v>222</v>
      </c>
    </row>
    <row r="67" spans="1:9" ht="42.75" x14ac:dyDescent="0.45">
      <c r="A67" s="77"/>
      <c r="B67" s="77"/>
      <c r="C67" s="10"/>
      <c r="D67" s="10"/>
      <c r="E67" s="10"/>
      <c r="F67" s="10"/>
      <c r="G67" s="10" t="s">
        <v>342</v>
      </c>
      <c r="H67" s="46" t="s">
        <v>327</v>
      </c>
      <c r="I67" s="34" t="s">
        <v>218</v>
      </c>
    </row>
    <row r="68" spans="1:9" ht="57" x14ac:dyDescent="0.45">
      <c r="A68" s="77"/>
      <c r="B68" s="77"/>
      <c r="C68" s="10"/>
      <c r="D68" s="10"/>
      <c r="E68" s="10"/>
      <c r="F68" s="10"/>
      <c r="G68" s="10" t="s">
        <v>343</v>
      </c>
      <c r="H68" s="46" t="s">
        <v>329</v>
      </c>
      <c r="I68" s="34" t="s">
        <v>291</v>
      </c>
    </row>
    <row r="69" spans="1:9" x14ac:dyDescent="0.45">
      <c r="A69" s="77"/>
      <c r="B69" s="77"/>
      <c r="C69" s="10"/>
      <c r="D69" s="10"/>
      <c r="E69" s="10"/>
      <c r="F69" s="10"/>
      <c r="G69" s="10" t="s">
        <v>345</v>
      </c>
      <c r="H69" s="46"/>
      <c r="I69" s="34"/>
    </row>
    <row r="70" spans="1:9" ht="28.5" x14ac:dyDescent="0.45">
      <c r="A70" s="77"/>
      <c r="B70" s="77"/>
      <c r="C70" s="10"/>
      <c r="D70" s="10"/>
      <c r="E70" s="10"/>
      <c r="F70" s="10"/>
      <c r="G70" s="10" t="s">
        <v>348</v>
      </c>
      <c r="H70" s="46"/>
      <c r="I70" s="34"/>
    </row>
    <row r="71" spans="1:9" ht="28.5" x14ac:dyDescent="0.45">
      <c r="A71" s="77"/>
      <c r="B71" s="77"/>
      <c r="C71" s="10"/>
      <c r="D71" s="10"/>
      <c r="E71" s="10"/>
      <c r="F71" s="10"/>
      <c r="G71" s="10" t="s">
        <v>349</v>
      </c>
      <c r="H71" s="46"/>
      <c r="I71" s="34"/>
    </row>
    <row r="72" spans="1:9" ht="28.5" x14ac:dyDescent="0.45">
      <c r="A72" s="77"/>
      <c r="B72" s="77"/>
      <c r="C72" s="10"/>
      <c r="D72" s="10"/>
      <c r="E72" s="10"/>
      <c r="F72" s="10"/>
      <c r="G72" s="10" t="s">
        <v>351</v>
      </c>
      <c r="H72" s="46"/>
      <c r="I72" s="34"/>
    </row>
    <row r="73" spans="1:9" ht="28.5" x14ac:dyDescent="0.45">
      <c r="A73" s="77"/>
      <c r="B73" s="77"/>
      <c r="C73" s="10"/>
      <c r="D73" s="10"/>
      <c r="E73" s="10"/>
      <c r="F73" s="10"/>
      <c r="G73" s="10" t="s">
        <v>352</v>
      </c>
      <c r="H73" s="46"/>
      <c r="I73" s="34"/>
    </row>
    <row r="74" spans="1:9" ht="28.5" x14ac:dyDescent="0.45">
      <c r="A74" s="77"/>
      <c r="B74" s="77"/>
      <c r="C74" s="10"/>
      <c r="D74" s="10"/>
      <c r="E74" s="10"/>
      <c r="F74" s="10"/>
      <c r="G74" s="10" t="s">
        <v>353</v>
      </c>
      <c r="H74" s="46"/>
      <c r="I74" s="34"/>
    </row>
    <row r="75" spans="1:9" x14ac:dyDescent="0.45">
      <c r="A75" s="77"/>
      <c r="B75" s="77"/>
      <c r="C75" s="10"/>
      <c r="D75" s="10"/>
      <c r="E75" s="10"/>
      <c r="F75" s="10"/>
      <c r="G75" s="10" t="s">
        <v>354</v>
      </c>
      <c r="H75" s="46"/>
      <c r="I75" s="34"/>
    </row>
    <row r="76" spans="1:9" x14ac:dyDescent="0.45">
      <c r="A76" s="77"/>
      <c r="B76" s="77"/>
      <c r="C76" s="10"/>
      <c r="D76" s="10"/>
      <c r="E76" s="10"/>
      <c r="F76" s="10"/>
      <c r="G76" s="10" t="s">
        <v>356</v>
      </c>
      <c r="H76" s="46"/>
      <c r="I76" s="34"/>
    </row>
    <row r="77" spans="1:9" x14ac:dyDescent="0.45">
      <c r="A77" s="77">
        <v>5</v>
      </c>
      <c r="B77" s="35" t="s">
        <v>370</v>
      </c>
      <c r="C77" s="10" t="s">
        <v>226</v>
      </c>
      <c r="D77" s="10" t="s">
        <v>367</v>
      </c>
      <c r="E77" s="10"/>
      <c r="F77" s="10"/>
      <c r="G77" s="10"/>
      <c r="H77" s="46"/>
      <c r="I77" s="34"/>
    </row>
    <row r="78" spans="1:9" ht="57" x14ac:dyDescent="0.45">
      <c r="A78" s="77"/>
      <c r="B78" s="77"/>
      <c r="C78" s="10"/>
      <c r="D78" s="10"/>
      <c r="E78" s="10" t="s">
        <v>217</v>
      </c>
      <c r="F78" s="10"/>
      <c r="G78" s="10" t="s">
        <v>330</v>
      </c>
      <c r="H78" s="46" t="s">
        <v>307</v>
      </c>
      <c r="I78" s="34" t="s">
        <v>222</v>
      </c>
    </row>
    <row r="79" spans="1:9" ht="85.5" x14ac:dyDescent="0.45">
      <c r="A79" s="77"/>
      <c r="B79" s="77"/>
      <c r="C79" s="10"/>
      <c r="D79" s="10"/>
      <c r="E79" s="10" t="s">
        <v>219</v>
      </c>
      <c r="F79" s="10"/>
      <c r="G79" s="10" t="s">
        <v>331</v>
      </c>
      <c r="H79" s="46" t="s">
        <v>309</v>
      </c>
      <c r="I79" s="34" t="s">
        <v>286</v>
      </c>
    </row>
    <row r="80" spans="1:9" ht="71.25" x14ac:dyDescent="0.45">
      <c r="A80" s="77"/>
      <c r="B80" s="77"/>
      <c r="C80" s="10"/>
      <c r="D80" s="10"/>
      <c r="E80" s="10" t="s">
        <v>221</v>
      </c>
      <c r="F80" s="10"/>
      <c r="G80" s="10" t="s">
        <v>332</v>
      </c>
      <c r="H80" s="46" t="s">
        <v>311</v>
      </c>
      <c r="I80" s="34" t="s">
        <v>286</v>
      </c>
    </row>
    <row r="81" spans="1:9" ht="57" x14ac:dyDescent="0.45">
      <c r="A81" s="77"/>
      <c r="B81" s="77"/>
      <c r="C81" s="10"/>
      <c r="D81" s="10"/>
      <c r="E81" s="10" t="s">
        <v>223</v>
      </c>
      <c r="F81" s="10"/>
      <c r="G81" s="10" t="s">
        <v>333</v>
      </c>
      <c r="H81" s="46" t="s">
        <v>313</v>
      </c>
      <c r="I81" s="34" t="s">
        <v>222</v>
      </c>
    </row>
    <row r="82" spans="1:9" ht="57" x14ac:dyDescent="0.45">
      <c r="A82" s="77"/>
      <c r="B82" s="77"/>
      <c r="C82" s="10"/>
      <c r="D82" s="10"/>
      <c r="E82" s="10"/>
      <c r="F82" s="10"/>
      <c r="G82" s="10" t="s">
        <v>334</v>
      </c>
      <c r="H82" s="46" t="s">
        <v>315</v>
      </c>
      <c r="I82" s="34" t="s">
        <v>220</v>
      </c>
    </row>
    <row r="83" spans="1:9" ht="57" x14ac:dyDescent="0.45">
      <c r="A83" s="77"/>
      <c r="B83" s="77"/>
      <c r="C83" s="10"/>
      <c r="D83" s="10"/>
      <c r="E83" s="10"/>
      <c r="F83" s="10"/>
      <c r="G83" s="10" t="s">
        <v>335</v>
      </c>
      <c r="H83" s="46" t="s">
        <v>317</v>
      </c>
      <c r="I83" s="34" t="s">
        <v>286</v>
      </c>
    </row>
    <row r="84" spans="1:9" ht="57" x14ac:dyDescent="0.45">
      <c r="A84" s="77"/>
      <c r="B84" s="77"/>
      <c r="C84" s="10"/>
      <c r="D84" s="10"/>
      <c r="E84" s="10"/>
      <c r="F84" s="10"/>
      <c r="G84" s="10" t="s">
        <v>336</v>
      </c>
      <c r="H84" s="46" t="s">
        <v>319</v>
      </c>
      <c r="I84" s="34" t="s">
        <v>220</v>
      </c>
    </row>
    <row r="85" spans="1:9" ht="57" x14ac:dyDescent="0.45">
      <c r="A85" s="77"/>
      <c r="B85" s="77"/>
      <c r="C85" s="10"/>
      <c r="D85" s="10"/>
      <c r="E85" s="10"/>
      <c r="F85" s="10"/>
      <c r="G85" s="10" t="s">
        <v>337</v>
      </c>
      <c r="H85" s="46" t="s">
        <v>321</v>
      </c>
      <c r="I85" s="34" t="s">
        <v>218</v>
      </c>
    </row>
    <row r="86" spans="1:9" ht="57" x14ac:dyDescent="0.45">
      <c r="A86" s="77"/>
      <c r="B86" s="77"/>
      <c r="C86" s="10"/>
      <c r="D86" s="10"/>
      <c r="E86" s="10"/>
      <c r="F86" s="10"/>
      <c r="G86" s="10" t="s">
        <v>338</v>
      </c>
      <c r="H86" s="46" t="s">
        <v>323</v>
      </c>
      <c r="I86" s="34" t="s">
        <v>220</v>
      </c>
    </row>
    <row r="87" spans="1:9" ht="57" x14ac:dyDescent="0.45">
      <c r="A87" s="77"/>
      <c r="B87" s="77"/>
      <c r="C87" s="10"/>
      <c r="D87" s="10"/>
      <c r="E87" s="10"/>
      <c r="F87" s="10"/>
      <c r="G87" s="10" t="s">
        <v>339</v>
      </c>
      <c r="H87" s="46" t="s">
        <v>325</v>
      </c>
      <c r="I87" s="34" t="s">
        <v>222</v>
      </c>
    </row>
    <row r="88" spans="1:9" ht="42.75" x14ac:dyDescent="0.45">
      <c r="A88" s="77"/>
      <c r="B88" s="77"/>
      <c r="C88" s="10"/>
      <c r="D88" s="10"/>
      <c r="E88" s="10"/>
      <c r="F88" s="10"/>
      <c r="G88" s="10" t="s">
        <v>341</v>
      </c>
      <c r="H88" s="46" t="s">
        <v>327</v>
      </c>
      <c r="I88" s="34" t="s">
        <v>218</v>
      </c>
    </row>
    <row r="89" spans="1:9" ht="57" x14ac:dyDescent="0.45">
      <c r="A89" s="77"/>
      <c r="B89" s="77"/>
      <c r="C89" s="10"/>
      <c r="D89" s="10"/>
      <c r="E89" s="10"/>
      <c r="F89" s="10"/>
      <c r="G89" s="10" t="s">
        <v>343</v>
      </c>
      <c r="H89" s="46" t="s">
        <v>329</v>
      </c>
      <c r="I89" s="34" t="s">
        <v>291</v>
      </c>
    </row>
    <row r="90" spans="1:9" x14ac:dyDescent="0.45">
      <c r="A90" s="77"/>
      <c r="B90" s="77"/>
      <c r="C90" s="10"/>
      <c r="D90" s="10"/>
      <c r="E90" s="10"/>
      <c r="F90" s="10"/>
      <c r="G90" s="10" t="s">
        <v>345</v>
      </c>
      <c r="H90" s="46"/>
      <c r="I90" s="34"/>
    </row>
    <row r="91" spans="1:9" ht="28.5" x14ac:dyDescent="0.45">
      <c r="A91" s="77"/>
      <c r="B91" s="77"/>
      <c r="C91" s="10"/>
      <c r="D91" s="10"/>
      <c r="E91" s="10"/>
      <c r="F91" s="10"/>
      <c r="G91" s="10" t="s">
        <v>348</v>
      </c>
      <c r="H91" s="46"/>
      <c r="I91" s="34"/>
    </row>
    <row r="92" spans="1:9" ht="28.5" x14ac:dyDescent="0.45">
      <c r="A92" s="77"/>
      <c r="B92" s="77"/>
      <c r="C92" s="10"/>
      <c r="D92" s="10"/>
      <c r="E92" s="10"/>
      <c r="F92" s="10"/>
      <c r="G92" s="10" t="s">
        <v>351</v>
      </c>
      <c r="H92" s="46"/>
      <c r="I92" s="34"/>
    </row>
    <row r="93" spans="1:9" ht="28.5" x14ac:dyDescent="0.45">
      <c r="A93" s="77"/>
      <c r="B93" s="77"/>
      <c r="C93" s="10"/>
      <c r="D93" s="10"/>
      <c r="E93" s="10"/>
      <c r="F93" s="10"/>
      <c r="G93" s="10" t="s">
        <v>352</v>
      </c>
      <c r="H93" s="46"/>
      <c r="I93" s="34"/>
    </row>
    <row r="94" spans="1:9" ht="28.5" x14ac:dyDescent="0.45">
      <c r="A94" s="77"/>
      <c r="B94" s="77"/>
      <c r="C94" s="10"/>
      <c r="D94" s="10"/>
      <c r="E94" s="10"/>
      <c r="F94" s="10"/>
      <c r="G94" s="10" t="s">
        <v>353</v>
      </c>
      <c r="H94" s="46"/>
      <c r="I94" s="34"/>
    </row>
    <row r="95" spans="1:9" x14ac:dyDescent="0.45">
      <c r="A95" s="77"/>
      <c r="B95" s="77"/>
      <c r="C95" s="10"/>
      <c r="D95" s="10"/>
      <c r="E95" s="10"/>
      <c r="F95" s="10"/>
      <c r="G95" s="10" t="s">
        <v>354</v>
      </c>
      <c r="H95" s="46"/>
      <c r="I95" s="34"/>
    </row>
    <row r="96" spans="1:9" x14ac:dyDescent="0.45">
      <c r="A96" s="77"/>
      <c r="B96" s="77"/>
      <c r="C96" s="10"/>
      <c r="D96" s="10"/>
      <c r="E96" s="10"/>
      <c r="F96" s="10"/>
      <c r="G96" s="10" t="s">
        <v>356</v>
      </c>
      <c r="H96" s="46"/>
      <c r="I96" s="34"/>
    </row>
    <row r="97" spans="1:9" x14ac:dyDescent="0.45">
      <c r="A97" s="77">
        <v>6</v>
      </c>
      <c r="B97" s="35" t="s">
        <v>368</v>
      </c>
      <c r="C97" s="10" t="s">
        <v>367</v>
      </c>
      <c r="D97" s="10" t="s">
        <v>227</v>
      </c>
      <c r="E97" s="10"/>
      <c r="F97" s="10"/>
      <c r="G97" s="10"/>
      <c r="H97" s="46"/>
      <c r="I97" s="34"/>
    </row>
    <row r="98" spans="1:9" ht="57" x14ac:dyDescent="0.45">
      <c r="A98" s="77"/>
      <c r="B98" s="77"/>
      <c r="C98" s="10"/>
      <c r="D98" s="10"/>
      <c r="E98" s="10" t="s">
        <v>217</v>
      </c>
      <c r="F98" s="10"/>
      <c r="G98" s="10" t="s">
        <v>330</v>
      </c>
      <c r="H98" s="46" t="s">
        <v>307</v>
      </c>
      <c r="I98" s="34" t="s">
        <v>222</v>
      </c>
    </row>
    <row r="99" spans="1:9" ht="85.5" x14ac:dyDescent="0.45">
      <c r="A99" s="77"/>
      <c r="B99" s="77"/>
      <c r="C99" s="10"/>
      <c r="D99" s="10"/>
      <c r="E99" s="10" t="s">
        <v>219</v>
      </c>
      <c r="F99" s="10"/>
      <c r="G99" s="10" t="s">
        <v>331</v>
      </c>
      <c r="H99" s="46" t="s">
        <v>309</v>
      </c>
      <c r="I99" s="34" t="s">
        <v>286</v>
      </c>
    </row>
    <row r="100" spans="1:9" ht="71.25" x14ac:dyDescent="0.45">
      <c r="A100" s="77"/>
      <c r="B100" s="77"/>
      <c r="C100" s="10"/>
      <c r="D100" s="10"/>
      <c r="E100" s="10" t="s">
        <v>221</v>
      </c>
      <c r="F100" s="10"/>
      <c r="G100" s="10" t="s">
        <v>332</v>
      </c>
      <c r="H100" s="46" t="s">
        <v>311</v>
      </c>
      <c r="I100" s="34" t="s">
        <v>286</v>
      </c>
    </row>
    <row r="101" spans="1:9" ht="57" x14ac:dyDescent="0.45">
      <c r="A101" s="77"/>
      <c r="B101" s="77"/>
      <c r="C101" s="10"/>
      <c r="D101" s="10"/>
      <c r="E101" s="10" t="s">
        <v>223</v>
      </c>
      <c r="F101" s="10"/>
      <c r="G101" s="10" t="s">
        <v>333</v>
      </c>
      <c r="H101" s="46" t="s">
        <v>313</v>
      </c>
      <c r="I101" s="34" t="s">
        <v>222</v>
      </c>
    </row>
    <row r="102" spans="1:9" ht="57" x14ac:dyDescent="0.45">
      <c r="A102" s="77"/>
      <c r="B102" s="77"/>
      <c r="C102" s="10"/>
      <c r="D102" s="10"/>
      <c r="E102" s="10"/>
      <c r="F102" s="10"/>
      <c r="G102" s="10" t="s">
        <v>336</v>
      </c>
      <c r="H102" s="46" t="s">
        <v>315</v>
      </c>
      <c r="I102" s="34" t="s">
        <v>220</v>
      </c>
    </row>
    <row r="103" spans="1:9" ht="57" x14ac:dyDescent="0.45">
      <c r="A103" s="77"/>
      <c r="B103" s="77"/>
      <c r="C103" s="10"/>
      <c r="D103" s="10"/>
      <c r="E103" s="10"/>
      <c r="F103" s="10"/>
      <c r="G103" s="10" t="s">
        <v>337</v>
      </c>
      <c r="H103" s="46" t="s">
        <v>317</v>
      </c>
      <c r="I103" s="34" t="s">
        <v>286</v>
      </c>
    </row>
    <row r="104" spans="1:9" ht="57" x14ac:dyDescent="0.45">
      <c r="A104" s="77"/>
      <c r="B104" s="77"/>
      <c r="C104" s="10"/>
      <c r="D104" s="10"/>
      <c r="E104" s="10"/>
      <c r="F104" s="10"/>
      <c r="G104" s="10" t="s">
        <v>338</v>
      </c>
      <c r="H104" s="46" t="s">
        <v>319</v>
      </c>
      <c r="I104" s="34" t="s">
        <v>220</v>
      </c>
    </row>
    <row r="105" spans="1:9" ht="57" x14ac:dyDescent="0.45">
      <c r="A105" s="77"/>
      <c r="B105" s="77"/>
      <c r="C105" s="10"/>
      <c r="D105" s="10"/>
      <c r="E105" s="10"/>
      <c r="F105" s="10"/>
      <c r="G105" s="10" t="s">
        <v>339</v>
      </c>
      <c r="H105" s="46" t="s">
        <v>321</v>
      </c>
      <c r="I105" s="34" t="s">
        <v>218</v>
      </c>
    </row>
    <row r="106" spans="1:9" ht="57" x14ac:dyDescent="0.45">
      <c r="A106" s="77"/>
      <c r="B106" s="77"/>
      <c r="C106" s="10"/>
      <c r="D106" s="10"/>
      <c r="E106" s="10"/>
      <c r="F106" s="10"/>
      <c r="G106" s="10" t="s">
        <v>341</v>
      </c>
      <c r="H106" s="46" t="s">
        <v>323</v>
      </c>
      <c r="I106" s="34" t="s">
        <v>220</v>
      </c>
    </row>
    <row r="107" spans="1:9" ht="57" x14ac:dyDescent="0.45">
      <c r="A107" s="77"/>
      <c r="B107" s="77"/>
      <c r="C107" s="10"/>
      <c r="D107" s="10"/>
      <c r="E107" s="10"/>
      <c r="F107" s="10"/>
      <c r="G107" s="10" t="s">
        <v>342</v>
      </c>
      <c r="H107" s="46" t="s">
        <v>325</v>
      </c>
      <c r="I107" s="34" t="s">
        <v>222</v>
      </c>
    </row>
    <row r="108" spans="1:9" ht="42.75" x14ac:dyDescent="0.45">
      <c r="A108" s="77"/>
      <c r="B108" s="77"/>
      <c r="C108" s="10"/>
      <c r="D108" s="10"/>
      <c r="E108" s="10"/>
      <c r="F108" s="10"/>
      <c r="G108" s="10" t="s">
        <v>343</v>
      </c>
      <c r="H108" s="46" t="s">
        <v>327</v>
      </c>
      <c r="I108" s="34" t="s">
        <v>218</v>
      </c>
    </row>
    <row r="109" spans="1:9" ht="57" x14ac:dyDescent="0.45">
      <c r="A109" s="77"/>
      <c r="B109" s="77"/>
      <c r="C109" s="10"/>
      <c r="D109" s="10"/>
      <c r="E109" s="10"/>
      <c r="F109" s="10"/>
      <c r="G109" s="10" t="s">
        <v>348</v>
      </c>
      <c r="H109" s="46" t="s">
        <v>329</v>
      </c>
      <c r="I109" s="34" t="s">
        <v>291</v>
      </c>
    </row>
    <row r="110" spans="1:9" ht="28.5" x14ac:dyDescent="0.45">
      <c r="A110" s="77"/>
      <c r="B110" s="77"/>
      <c r="C110" s="10"/>
      <c r="D110" s="10"/>
      <c r="E110" s="10"/>
      <c r="F110" s="10"/>
      <c r="G110" s="10" t="s">
        <v>351</v>
      </c>
      <c r="H110" s="46"/>
      <c r="I110" s="34"/>
    </row>
    <row r="111" spans="1:9" ht="28.5" x14ac:dyDescent="0.45">
      <c r="A111" s="77"/>
      <c r="B111" s="77"/>
      <c r="C111" s="10"/>
      <c r="D111" s="10"/>
      <c r="E111" s="10"/>
      <c r="F111" s="10"/>
      <c r="G111" s="10" t="s">
        <v>353</v>
      </c>
      <c r="H111" s="46"/>
      <c r="I111" s="34"/>
    </row>
    <row r="112" spans="1:9" x14ac:dyDescent="0.45">
      <c r="A112" s="77"/>
      <c r="B112" s="77"/>
      <c r="C112" s="10"/>
      <c r="D112" s="10"/>
      <c r="E112" s="10"/>
      <c r="F112" s="10"/>
      <c r="G112" s="10" t="s">
        <v>354</v>
      </c>
      <c r="H112" s="46"/>
      <c r="I112" s="34"/>
    </row>
    <row r="113" spans="1:9" x14ac:dyDescent="0.45">
      <c r="A113" s="77"/>
      <c r="B113" s="77"/>
      <c r="C113" s="10"/>
      <c r="D113" s="10"/>
      <c r="E113" s="10"/>
      <c r="F113" s="10"/>
      <c r="G113" s="10" t="s">
        <v>356</v>
      </c>
      <c r="H113" s="46"/>
      <c r="I113" s="34"/>
    </row>
    <row r="129" spans="2:2" x14ac:dyDescent="0.45">
      <c r="B129" s="76"/>
    </row>
  </sheetData>
  <conditionalFormatting sqref="A2:J8 A9:G11 I9:J11 A12:J18 A19:G28 I19:J28 A29:J35 A36:G45 I36:J45 A46:J112 A113:F113 H113:J113">
    <cfRule type="expression" dxfId="16" priority="12">
      <formula>$B2&gt;0</formula>
    </cfRule>
  </conditionalFormatting>
  <conditionalFormatting sqref="B129">
    <cfRule type="expression" dxfId="15" priority="1">
      <formula>$B129&gt;0</formula>
    </cfRule>
  </conditionalFormatting>
  <conditionalFormatting sqref="G113">
    <cfRule type="expression" dxfId="14" priority="61">
      <formula>#REF!&gt;0</formula>
    </cfRule>
  </conditionalFormatting>
  <conditionalFormatting sqref="H9">
    <cfRule type="expression" dxfId="13" priority="9">
      <formula>$B9&gt;0</formula>
    </cfRule>
  </conditionalFormatting>
  <conditionalFormatting sqref="H10:H11">
    <cfRule type="expression" dxfId="12" priority="56">
      <formula>$B9&gt;0</formula>
    </cfRule>
  </conditionalFormatting>
  <conditionalFormatting sqref="H19:H25">
    <cfRule type="expression" dxfId="11" priority="6">
      <formula>$B19&gt;0</formula>
    </cfRule>
  </conditionalFormatting>
  <conditionalFormatting sqref="H26:H28">
    <cfRule type="expression" dxfId="10" priority="8">
      <formula>$B25&gt;0</formula>
    </cfRule>
  </conditionalFormatting>
  <conditionalFormatting sqref="H36:H42">
    <cfRule type="expression" dxfId="9" priority="3">
      <formula>$B36&gt;0</formula>
    </cfRule>
  </conditionalFormatting>
  <conditionalFormatting sqref="H43:H45">
    <cfRule type="expression" dxfId="8" priority="5">
      <formula>$B42&gt;0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600-000001000000}">
          <x14:formula1>
            <xm:f>'5.SB'!$D$3:$D$29</xm:f>
          </x14:formula1>
          <xm:sqref>G2:G113</xm:sqref>
        </x14:dataValidation>
        <x14:dataValidation type="list" allowBlank="1" showInputMessage="1" showErrorMessage="1" xr:uid="{00000000-0002-0000-0600-000000000000}">
          <x14:formula1>
            <xm:f>'4.CE2'!$E$2:$E$202</xm:f>
          </x14:formula1>
          <xm:sqref>H2:H113</xm:sqref>
        </x14:dataValidation>
        <x14:dataValidation type="list" allowBlank="1" showInputMessage="1" showErrorMessage="1" xr:uid="{00000000-0002-0000-0600-000002000000}">
          <x14:formula1>
            <xm:f>AUX!$A$2:$A$17</xm:f>
          </x14:formula1>
          <xm:sqref>E2:E113</xm:sqref>
        </x14:dataValidation>
        <x14:dataValidation type="list" allowBlank="1" showInputMessage="1" showErrorMessage="1" xr:uid="{00000000-0002-0000-0600-000003000000}">
          <x14:formula1>
            <xm:f>AUX!$B$2:$B$17</xm:f>
          </x14:formula1>
          <xm:sqref>I2:I113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M40"/>
  <sheetViews>
    <sheetView topLeftCell="A15" zoomScale="90" zoomScaleNormal="90" workbookViewId="0">
      <selection activeCell="K10" sqref="K10"/>
    </sheetView>
  </sheetViews>
  <sheetFormatPr baseColWidth="10" defaultColWidth="11.46484375" defaultRowHeight="14.25" x14ac:dyDescent="0.45"/>
  <cols>
    <col min="1" max="1" width="2.46484375" customWidth="1"/>
    <col min="2" max="2" width="24.86328125" customWidth="1"/>
    <col min="3" max="3" width="11" customWidth="1"/>
    <col min="4" max="4" width="11.46484375" customWidth="1"/>
    <col min="5" max="5" width="9" customWidth="1"/>
    <col min="6" max="6" width="15.53125" customWidth="1"/>
    <col min="7" max="7" width="15.46484375" customWidth="1"/>
    <col min="8" max="8" width="26" customWidth="1"/>
    <col min="9" max="9" width="34.53125" customWidth="1"/>
    <col min="10" max="10" width="50.46484375" customWidth="1"/>
    <col min="11" max="11" width="43.46484375" customWidth="1"/>
    <col min="12" max="12" width="24.6640625" customWidth="1"/>
    <col min="13" max="13" width="21.86328125" customWidth="1"/>
  </cols>
  <sheetData>
    <row r="1" spans="1:13" ht="48" customHeight="1" x14ac:dyDescent="0.45">
      <c r="A1" s="19" t="s">
        <v>228</v>
      </c>
      <c r="B1" s="19" t="s">
        <v>205</v>
      </c>
      <c r="C1" s="19" t="s">
        <v>229</v>
      </c>
      <c r="D1" s="19" t="s">
        <v>230</v>
      </c>
      <c r="E1" s="19" t="s">
        <v>204</v>
      </c>
      <c r="F1" s="20" t="s">
        <v>231</v>
      </c>
      <c r="G1" s="19" t="s">
        <v>208</v>
      </c>
      <c r="H1" s="19" t="s">
        <v>232</v>
      </c>
      <c r="I1" s="19" t="s">
        <v>209</v>
      </c>
      <c r="J1" s="19" t="s">
        <v>210</v>
      </c>
      <c r="K1" s="19" t="s">
        <v>233</v>
      </c>
      <c r="L1" s="19" t="s">
        <v>212</v>
      </c>
      <c r="M1" s="19" t="s">
        <v>234</v>
      </c>
    </row>
    <row r="2" spans="1:13" x14ac:dyDescent="0.45">
      <c r="A2" s="35">
        <v>1</v>
      </c>
      <c r="B2" s="35" t="s">
        <v>371</v>
      </c>
      <c r="C2" s="31" t="s">
        <v>235</v>
      </c>
      <c r="D2" s="31" t="s">
        <v>215</v>
      </c>
      <c r="E2" s="31" t="s">
        <v>236</v>
      </c>
      <c r="F2" s="31"/>
      <c r="G2" s="10"/>
      <c r="H2" s="10"/>
      <c r="I2" s="10"/>
      <c r="J2" s="10"/>
      <c r="K2" s="33"/>
      <c r="L2" s="34"/>
      <c r="M2" t="s">
        <v>216</v>
      </c>
    </row>
    <row r="3" spans="1:13" ht="85.5" x14ac:dyDescent="0.45">
      <c r="A3" s="35">
        <v>1</v>
      </c>
      <c r="B3" s="35"/>
      <c r="C3" s="10"/>
      <c r="D3" s="10"/>
      <c r="E3" s="10"/>
      <c r="F3" s="10"/>
      <c r="G3" s="10" t="s">
        <v>217</v>
      </c>
      <c r="H3" s="10" t="s">
        <v>247</v>
      </c>
      <c r="I3" s="10"/>
      <c r="J3" s="14" t="s">
        <v>330</v>
      </c>
      <c r="K3" s="36" t="s">
        <v>309</v>
      </c>
      <c r="L3" s="34" t="s">
        <v>222</v>
      </c>
    </row>
    <row r="4" spans="1:13" ht="71.25" x14ac:dyDescent="0.45">
      <c r="A4" s="35">
        <v>1</v>
      </c>
      <c r="B4" s="35"/>
      <c r="C4" s="10"/>
      <c r="D4" s="10"/>
      <c r="E4" s="10"/>
      <c r="F4" s="10"/>
      <c r="G4" s="10" t="s">
        <v>223</v>
      </c>
      <c r="H4" s="10" t="s">
        <v>372</v>
      </c>
      <c r="I4" s="10"/>
      <c r="J4" s="14" t="s">
        <v>331</v>
      </c>
      <c r="K4" s="36" t="s">
        <v>311</v>
      </c>
      <c r="L4" s="5" t="s">
        <v>239</v>
      </c>
    </row>
    <row r="5" spans="1:13" ht="57" x14ac:dyDescent="0.45">
      <c r="A5" s="35">
        <v>1</v>
      </c>
      <c r="B5" s="35"/>
      <c r="C5" s="10"/>
      <c r="D5" s="10"/>
      <c r="E5" s="10"/>
      <c r="F5" s="10"/>
      <c r="G5" s="10" t="s">
        <v>219</v>
      </c>
      <c r="H5" s="10"/>
      <c r="I5" s="10"/>
      <c r="J5" s="14" t="s">
        <v>332</v>
      </c>
      <c r="K5" s="36" t="s">
        <v>313</v>
      </c>
      <c r="L5" s="34" t="s">
        <v>286</v>
      </c>
    </row>
    <row r="6" spans="1:13" ht="71.25" x14ac:dyDescent="0.45">
      <c r="A6" s="35">
        <v>1</v>
      </c>
      <c r="B6" s="35"/>
      <c r="C6" s="10"/>
      <c r="D6" s="10"/>
      <c r="E6" s="10"/>
      <c r="F6" s="10"/>
      <c r="G6" s="10"/>
      <c r="H6" s="10"/>
      <c r="I6" s="10"/>
      <c r="J6" s="10" t="s">
        <v>336</v>
      </c>
      <c r="K6" s="33" t="s">
        <v>315</v>
      </c>
      <c r="L6" s="34" t="s">
        <v>220</v>
      </c>
    </row>
    <row r="7" spans="1:13" ht="33.75" customHeight="1" x14ac:dyDescent="0.45">
      <c r="A7" s="35">
        <v>1</v>
      </c>
      <c r="B7" s="35"/>
      <c r="C7" s="10"/>
      <c r="D7" s="10"/>
      <c r="E7" s="10"/>
      <c r="F7" s="10"/>
      <c r="G7" s="10"/>
      <c r="H7" s="10"/>
      <c r="I7" s="10"/>
      <c r="J7" s="10" t="s">
        <v>337</v>
      </c>
      <c r="K7" s="33"/>
      <c r="L7" s="34"/>
    </row>
    <row r="8" spans="1:13" ht="28.5" x14ac:dyDescent="0.45">
      <c r="A8" s="35">
        <v>1</v>
      </c>
      <c r="B8" s="35"/>
      <c r="C8" s="10"/>
      <c r="D8" s="10"/>
      <c r="E8" s="10"/>
      <c r="F8" s="10"/>
      <c r="G8" s="10"/>
      <c r="H8" s="10"/>
      <c r="I8" s="10"/>
      <c r="J8" s="10" t="s">
        <v>338</v>
      </c>
      <c r="K8" s="33"/>
      <c r="L8" s="34"/>
    </row>
    <row r="9" spans="1:13" ht="42.75" x14ac:dyDescent="0.45">
      <c r="A9" s="35">
        <v>1</v>
      </c>
      <c r="B9" s="35"/>
      <c r="C9" s="10"/>
      <c r="D9" s="10"/>
      <c r="E9" s="10"/>
      <c r="F9" s="10"/>
      <c r="G9" s="10"/>
      <c r="H9" s="10"/>
      <c r="I9" s="10"/>
      <c r="J9" s="10" t="s">
        <v>341</v>
      </c>
      <c r="K9" s="33"/>
      <c r="L9" s="34"/>
    </row>
    <row r="10" spans="1:13" ht="28.5" x14ac:dyDescent="0.45">
      <c r="A10" s="35">
        <v>1</v>
      </c>
      <c r="B10" s="35"/>
      <c r="C10" s="10"/>
      <c r="D10" s="10"/>
      <c r="E10" s="10"/>
      <c r="F10" s="10"/>
      <c r="G10" s="10"/>
      <c r="H10" s="10"/>
      <c r="I10" s="10"/>
      <c r="J10" s="10" t="s">
        <v>353</v>
      </c>
      <c r="K10" s="33"/>
      <c r="L10" s="34"/>
    </row>
    <row r="11" spans="1:13" x14ac:dyDescent="0.45">
      <c r="A11" s="35">
        <v>1</v>
      </c>
      <c r="B11" s="35"/>
      <c r="C11" s="10"/>
      <c r="D11" s="10"/>
      <c r="E11" s="10"/>
      <c r="F11" s="10"/>
      <c r="G11" s="10"/>
      <c r="H11" s="10"/>
      <c r="I11" s="10"/>
      <c r="J11" s="10" t="s">
        <v>354</v>
      </c>
      <c r="K11" s="33"/>
      <c r="L11" s="34"/>
    </row>
    <row r="12" spans="1:13" x14ac:dyDescent="0.45">
      <c r="A12" s="35">
        <v>1</v>
      </c>
      <c r="B12" s="35"/>
      <c r="C12" s="10"/>
      <c r="D12" s="10"/>
      <c r="E12" s="10"/>
      <c r="F12" s="10"/>
      <c r="G12" s="10"/>
      <c r="H12" s="10"/>
      <c r="I12" s="10"/>
      <c r="J12" s="10"/>
      <c r="K12" s="33"/>
      <c r="L12" s="34"/>
    </row>
    <row r="13" spans="1:13" x14ac:dyDescent="0.45">
      <c r="A13" s="35">
        <v>2</v>
      </c>
      <c r="B13" s="35" t="s">
        <v>373</v>
      </c>
      <c r="C13" s="10" t="s">
        <v>375</v>
      </c>
      <c r="D13" s="10" t="s">
        <v>225</v>
      </c>
      <c r="E13" s="10" t="s">
        <v>374</v>
      </c>
      <c r="F13" s="10"/>
      <c r="G13" s="10"/>
      <c r="H13" s="10"/>
      <c r="I13" s="10"/>
      <c r="J13" s="14"/>
      <c r="K13" s="36"/>
      <c r="L13" s="34"/>
      <c r="M13" t="s">
        <v>216</v>
      </c>
    </row>
    <row r="14" spans="1:13" ht="85.5" x14ac:dyDescent="0.45">
      <c r="A14" s="35">
        <v>2</v>
      </c>
      <c r="B14" s="35"/>
      <c r="C14" s="10"/>
      <c r="D14" s="10"/>
      <c r="E14" s="10"/>
      <c r="F14" s="10"/>
      <c r="G14" s="10" t="s">
        <v>217</v>
      </c>
      <c r="H14" s="10" t="s">
        <v>237</v>
      </c>
      <c r="I14" s="10"/>
      <c r="J14" s="14" t="s">
        <v>330</v>
      </c>
      <c r="K14" s="36" t="s">
        <v>309</v>
      </c>
      <c r="L14" s="34" t="s">
        <v>222</v>
      </c>
    </row>
    <row r="15" spans="1:13" ht="57" x14ac:dyDescent="0.45">
      <c r="A15" s="35">
        <v>2</v>
      </c>
      <c r="B15" s="35"/>
      <c r="C15" s="10"/>
      <c r="D15" s="10"/>
      <c r="E15" s="10"/>
      <c r="F15" s="10"/>
      <c r="G15" s="10" t="s">
        <v>288</v>
      </c>
      <c r="H15" s="10" t="s">
        <v>240</v>
      </c>
      <c r="I15" s="10"/>
      <c r="J15" s="14" t="s">
        <v>331</v>
      </c>
      <c r="K15" s="36" t="s">
        <v>313</v>
      </c>
      <c r="L15" s="5" t="s">
        <v>239</v>
      </c>
    </row>
    <row r="16" spans="1:13" ht="71.25" x14ac:dyDescent="0.45">
      <c r="A16" s="35">
        <v>2</v>
      </c>
      <c r="B16" s="35"/>
      <c r="C16" s="10"/>
      <c r="D16" s="10"/>
      <c r="E16" s="10"/>
      <c r="F16" s="10"/>
      <c r="G16" s="10" t="s">
        <v>219</v>
      </c>
      <c r="H16" s="10" t="s">
        <v>376</v>
      </c>
      <c r="I16" s="10"/>
      <c r="J16" s="14" t="s">
        <v>332</v>
      </c>
      <c r="K16" s="36" t="s">
        <v>317</v>
      </c>
      <c r="L16" s="34" t="s">
        <v>286</v>
      </c>
    </row>
    <row r="17" spans="1:13" ht="42.75" x14ac:dyDescent="0.45">
      <c r="A17" s="35">
        <v>2</v>
      </c>
      <c r="B17" s="35"/>
      <c r="C17" s="10"/>
      <c r="D17" s="10"/>
      <c r="E17" s="10"/>
      <c r="F17" s="10"/>
      <c r="G17" s="10" t="s">
        <v>223</v>
      </c>
      <c r="H17" s="10" t="s">
        <v>377</v>
      </c>
      <c r="I17" s="10"/>
      <c r="J17" s="10" t="s">
        <v>334</v>
      </c>
      <c r="K17" s="33"/>
      <c r="L17" s="34" t="s">
        <v>220</v>
      </c>
    </row>
    <row r="18" spans="1:13" ht="42.75" x14ac:dyDescent="0.45">
      <c r="A18" s="35">
        <v>2</v>
      </c>
      <c r="B18" s="35"/>
      <c r="C18" s="10"/>
      <c r="D18" s="10"/>
      <c r="E18" s="10"/>
      <c r="F18" s="10"/>
      <c r="G18" s="10"/>
      <c r="H18" s="10"/>
      <c r="I18" s="10"/>
      <c r="J18" s="10" t="s">
        <v>336</v>
      </c>
      <c r="K18" s="33"/>
      <c r="L18" s="34"/>
    </row>
    <row r="19" spans="1:13" ht="28.5" x14ac:dyDescent="0.45">
      <c r="A19" s="35">
        <v>2</v>
      </c>
      <c r="B19" s="35"/>
      <c r="C19" s="10"/>
      <c r="D19" s="10"/>
      <c r="E19" s="10"/>
      <c r="F19" s="10"/>
      <c r="G19" s="10"/>
      <c r="H19" s="10"/>
      <c r="I19" s="10"/>
      <c r="J19" s="10" t="s">
        <v>337</v>
      </c>
      <c r="K19" s="33"/>
      <c r="L19" s="34"/>
    </row>
    <row r="20" spans="1:13" ht="28.5" x14ac:dyDescent="0.45">
      <c r="A20" s="35">
        <v>2</v>
      </c>
      <c r="B20" s="35"/>
      <c r="C20" s="10"/>
      <c r="D20" s="10"/>
      <c r="E20" s="10"/>
      <c r="F20" s="10"/>
      <c r="G20" s="10"/>
      <c r="H20" s="10"/>
      <c r="I20" s="10"/>
      <c r="J20" s="10" t="s">
        <v>338</v>
      </c>
      <c r="K20" s="33"/>
      <c r="L20" s="34"/>
    </row>
    <row r="21" spans="1:13" ht="42.75" x14ac:dyDescent="0.45">
      <c r="A21" s="35">
        <v>2</v>
      </c>
      <c r="B21" s="35"/>
      <c r="C21" s="10"/>
      <c r="D21" s="10"/>
      <c r="E21" s="10"/>
      <c r="F21" s="10"/>
      <c r="G21" s="10"/>
      <c r="H21" s="10"/>
      <c r="I21" s="10"/>
      <c r="J21" s="10" t="s">
        <v>341</v>
      </c>
      <c r="K21" s="33"/>
      <c r="L21" s="34"/>
    </row>
    <row r="22" spans="1:13" ht="28.5" x14ac:dyDescent="0.45">
      <c r="A22" s="77"/>
      <c r="B22" s="77"/>
      <c r="C22" s="10"/>
      <c r="D22" s="10"/>
      <c r="E22" s="10"/>
      <c r="F22" s="10"/>
      <c r="G22" s="10"/>
      <c r="H22" s="10"/>
      <c r="I22" s="10"/>
      <c r="J22" s="10" t="s">
        <v>351</v>
      </c>
      <c r="K22" s="33"/>
      <c r="L22" s="34"/>
    </row>
    <row r="23" spans="1:13" ht="28.5" x14ac:dyDescent="0.45">
      <c r="A23" s="77"/>
      <c r="B23" s="77"/>
      <c r="C23" s="10"/>
      <c r="D23" s="10"/>
      <c r="E23" s="10"/>
      <c r="F23" s="10"/>
      <c r="G23" s="10"/>
      <c r="H23" s="10"/>
      <c r="I23" s="10"/>
      <c r="J23" s="10" t="s">
        <v>353</v>
      </c>
      <c r="K23" s="33"/>
      <c r="L23" s="34"/>
    </row>
    <row r="24" spans="1:13" x14ac:dyDescent="0.45">
      <c r="A24" s="35">
        <v>2</v>
      </c>
      <c r="B24" s="35"/>
      <c r="C24" s="10"/>
      <c r="D24" s="10"/>
      <c r="E24" s="10"/>
      <c r="F24" s="10"/>
      <c r="G24" s="10"/>
      <c r="H24" s="10"/>
      <c r="I24" s="10"/>
      <c r="J24" s="10" t="s">
        <v>354</v>
      </c>
      <c r="K24" s="33"/>
      <c r="L24" s="34"/>
    </row>
    <row r="25" spans="1:13" x14ac:dyDescent="0.45">
      <c r="A25" s="35">
        <v>3</v>
      </c>
      <c r="B25" s="35" t="s">
        <v>369</v>
      </c>
      <c r="C25" s="10" t="s">
        <v>375</v>
      </c>
      <c r="D25" s="10" t="s">
        <v>227</v>
      </c>
      <c r="E25" s="10" t="s">
        <v>378</v>
      </c>
      <c r="F25" s="10"/>
      <c r="G25" s="10"/>
      <c r="H25" s="10"/>
      <c r="I25" s="10"/>
      <c r="J25" s="14"/>
      <c r="K25" s="36"/>
      <c r="L25" s="34"/>
      <c r="M25" t="s">
        <v>216</v>
      </c>
    </row>
    <row r="26" spans="1:13" ht="57" x14ac:dyDescent="0.45">
      <c r="A26" s="35">
        <v>3</v>
      </c>
      <c r="B26" s="35"/>
      <c r="C26" s="10"/>
      <c r="D26" s="10"/>
      <c r="E26" s="10"/>
      <c r="F26" s="10"/>
      <c r="G26" s="10" t="s">
        <v>217</v>
      </c>
      <c r="H26" s="10" t="s">
        <v>237</v>
      </c>
      <c r="I26" s="10"/>
      <c r="J26" s="14" t="s">
        <v>330</v>
      </c>
      <c r="K26" s="36" t="s">
        <v>319</v>
      </c>
      <c r="L26" s="34" t="s">
        <v>222</v>
      </c>
    </row>
    <row r="27" spans="1:13" ht="71.25" x14ac:dyDescent="0.45">
      <c r="A27" s="35">
        <v>3</v>
      </c>
      <c r="B27" s="35"/>
      <c r="C27" s="10"/>
      <c r="D27" s="10"/>
      <c r="E27" s="10"/>
      <c r="F27" s="10"/>
      <c r="G27" s="10" t="s">
        <v>223</v>
      </c>
      <c r="H27" s="10" t="s">
        <v>240</v>
      </c>
      <c r="I27" s="10"/>
      <c r="J27" s="14" t="s">
        <v>331</v>
      </c>
      <c r="K27" s="36" t="s">
        <v>321</v>
      </c>
      <c r="L27" s="5" t="s">
        <v>239</v>
      </c>
    </row>
    <row r="28" spans="1:13" ht="57" x14ac:dyDescent="0.45">
      <c r="A28" s="35">
        <v>3</v>
      </c>
      <c r="B28" s="35"/>
      <c r="C28" s="10"/>
      <c r="D28" s="10"/>
      <c r="E28" s="10"/>
      <c r="F28" s="10"/>
      <c r="G28" s="10" t="s">
        <v>221</v>
      </c>
      <c r="H28" s="10" t="s">
        <v>377</v>
      </c>
      <c r="I28" s="10"/>
      <c r="J28" s="14" t="s">
        <v>332</v>
      </c>
      <c r="K28" s="36" t="s">
        <v>323</v>
      </c>
      <c r="L28" s="34" t="s">
        <v>286</v>
      </c>
    </row>
    <row r="29" spans="1:13" ht="71.25" x14ac:dyDescent="0.45">
      <c r="A29" s="35">
        <v>3</v>
      </c>
      <c r="B29" s="35"/>
      <c r="C29" s="10"/>
      <c r="D29" s="10"/>
      <c r="E29" s="10"/>
      <c r="F29" s="10"/>
      <c r="G29" s="10"/>
      <c r="H29" s="10" t="s">
        <v>379</v>
      </c>
      <c r="I29" s="10"/>
      <c r="J29" s="10" t="s">
        <v>333</v>
      </c>
      <c r="K29" s="33" t="s">
        <v>325</v>
      </c>
      <c r="L29" s="34" t="s">
        <v>220</v>
      </c>
    </row>
    <row r="30" spans="1:13" ht="42.75" x14ac:dyDescent="0.45">
      <c r="A30" s="35">
        <v>3</v>
      </c>
      <c r="B30" s="35"/>
      <c r="C30" s="10"/>
      <c r="D30" s="10"/>
      <c r="E30" s="10"/>
      <c r="F30" s="10"/>
      <c r="G30" s="10"/>
      <c r="H30" s="10"/>
      <c r="I30" s="10"/>
      <c r="J30" s="10" t="s">
        <v>338</v>
      </c>
      <c r="K30" s="33" t="s">
        <v>327</v>
      </c>
      <c r="L30" s="34"/>
    </row>
    <row r="31" spans="1:13" ht="57" x14ac:dyDescent="0.45">
      <c r="A31" s="35">
        <v>3</v>
      </c>
      <c r="B31" s="35"/>
      <c r="C31" s="10"/>
      <c r="D31" s="10"/>
      <c r="E31" s="10"/>
      <c r="F31" s="10"/>
      <c r="G31" s="10"/>
      <c r="H31" s="10"/>
      <c r="I31" s="10"/>
      <c r="J31" s="10" t="s">
        <v>339</v>
      </c>
      <c r="K31" s="33" t="s">
        <v>329</v>
      </c>
      <c r="L31" s="34"/>
    </row>
    <row r="32" spans="1:13" ht="42.75" x14ac:dyDescent="0.45">
      <c r="A32" s="35">
        <v>3</v>
      </c>
      <c r="B32" s="35"/>
      <c r="C32" s="10"/>
      <c r="D32" s="10"/>
      <c r="E32" s="10"/>
      <c r="F32" s="10"/>
      <c r="G32" s="10"/>
      <c r="H32" s="10"/>
      <c r="I32" s="10"/>
      <c r="J32" s="10" t="s">
        <v>340</v>
      </c>
      <c r="K32" s="33"/>
      <c r="L32" s="34"/>
    </row>
    <row r="33" spans="1:12" ht="42.75" x14ac:dyDescent="0.45">
      <c r="A33" s="35">
        <v>3</v>
      </c>
      <c r="B33" s="35"/>
      <c r="C33" s="10"/>
      <c r="D33" s="10"/>
      <c r="E33" s="10"/>
      <c r="F33" s="10"/>
      <c r="G33" s="10"/>
      <c r="H33" s="10"/>
      <c r="I33" s="10"/>
      <c r="J33" s="10" t="s">
        <v>341</v>
      </c>
      <c r="K33" s="33"/>
      <c r="L33" s="34"/>
    </row>
    <row r="34" spans="1:12" ht="28.5" x14ac:dyDescent="0.45">
      <c r="A34" s="35">
        <v>3</v>
      </c>
      <c r="B34" s="35"/>
      <c r="C34" s="10"/>
      <c r="D34" s="10"/>
      <c r="E34" s="10"/>
      <c r="F34" s="10"/>
      <c r="G34" s="10"/>
      <c r="H34" s="10"/>
      <c r="I34" s="10"/>
      <c r="J34" s="10" t="s">
        <v>342</v>
      </c>
      <c r="K34" s="33"/>
      <c r="L34" s="34"/>
    </row>
    <row r="35" spans="1:12" ht="28.5" x14ac:dyDescent="0.45">
      <c r="A35" s="77"/>
      <c r="B35" s="77"/>
      <c r="C35" s="10"/>
      <c r="D35" s="10"/>
      <c r="E35" s="10"/>
      <c r="F35" s="10"/>
      <c r="G35" s="10"/>
      <c r="H35" s="10"/>
      <c r="I35" s="10"/>
      <c r="J35" s="10" t="s">
        <v>343</v>
      </c>
      <c r="K35" s="33"/>
      <c r="L35" s="34"/>
    </row>
    <row r="36" spans="1:12" x14ac:dyDescent="0.45">
      <c r="A36" s="77"/>
      <c r="B36" s="77"/>
      <c r="C36" s="10"/>
      <c r="D36" s="10"/>
      <c r="E36" s="10"/>
      <c r="F36" s="10"/>
      <c r="G36" s="10"/>
      <c r="H36" s="10"/>
      <c r="I36" s="10"/>
      <c r="J36" s="10" t="s">
        <v>345</v>
      </c>
      <c r="K36" s="33"/>
      <c r="L36" s="34"/>
    </row>
    <row r="37" spans="1:12" x14ac:dyDescent="0.45">
      <c r="A37" s="77"/>
      <c r="B37" s="77"/>
      <c r="C37" s="10"/>
      <c r="D37" s="10"/>
      <c r="E37" s="10"/>
      <c r="F37" s="10"/>
      <c r="G37" s="10"/>
      <c r="H37" s="10"/>
      <c r="I37" s="10"/>
      <c r="J37" s="10" t="s">
        <v>346</v>
      </c>
      <c r="K37" s="33"/>
      <c r="L37" s="34"/>
    </row>
    <row r="38" spans="1:12" ht="28.5" x14ac:dyDescent="0.45">
      <c r="A38" s="77"/>
      <c r="B38" s="77"/>
      <c r="C38" s="10"/>
      <c r="D38" s="10"/>
      <c r="E38" s="10"/>
      <c r="F38" s="10"/>
      <c r="G38" s="10"/>
      <c r="H38" s="10"/>
      <c r="I38" s="10"/>
      <c r="J38" s="10" t="s">
        <v>351</v>
      </c>
      <c r="K38" s="33"/>
      <c r="L38" s="34"/>
    </row>
    <row r="39" spans="1:12" ht="28.5" x14ac:dyDescent="0.45">
      <c r="A39" s="77"/>
      <c r="B39" s="77"/>
      <c r="C39" s="10"/>
      <c r="D39" s="10"/>
      <c r="E39" s="10"/>
      <c r="F39" s="10"/>
      <c r="G39" s="10"/>
      <c r="H39" s="10"/>
      <c r="I39" s="10"/>
      <c r="J39" s="10" t="s">
        <v>353</v>
      </c>
      <c r="K39" s="33"/>
      <c r="L39" s="34"/>
    </row>
    <row r="40" spans="1:12" x14ac:dyDescent="0.45">
      <c r="A40" s="35">
        <v>3</v>
      </c>
      <c r="B40" s="35"/>
      <c r="C40" s="10"/>
      <c r="D40" s="10"/>
      <c r="E40" s="10"/>
      <c r="F40" s="10"/>
      <c r="G40" s="10"/>
      <c r="H40" s="10"/>
      <c r="I40" s="10"/>
      <c r="J40" s="10" t="s">
        <v>356</v>
      </c>
      <c r="K40" s="33"/>
      <c r="L40" s="34"/>
    </row>
  </sheetData>
  <conditionalFormatting sqref="A2:M2 A3:G7 I3:J7 L3:M7 A8:M13 A14:E17 G14:G17 I14:I17 L14:M17 F14:F24 J14:K24 F26:F40 J26:K40">
    <cfRule type="expression" dxfId="7" priority="16">
      <formula>$B2&gt;0</formula>
    </cfRule>
  </conditionalFormatting>
  <conditionalFormatting sqref="A25:M25">
    <cfRule type="expression" dxfId="6" priority="14">
      <formula>$B25&gt;0</formula>
    </cfRule>
  </conditionalFormatting>
  <conditionalFormatting sqref="G26:G29">
    <cfRule type="expression" dxfId="5" priority="12">
      <formula>$B26&gt;0</formula>
    </cfRule>
  </conditionalFormatting>
  <conditionalFormatting sqref="H3:H7">
    <cfRule type="expression" dxfId="4" priority="7">
      <formula>$B3&gt;0</formula>
    </cfRule>
  </conditionalFormatting>
  <conditionalFormatting sqref="H14:H18">
    <cfRule type="expression" dxfId="3" priority="6">
      <formula>$B14&gt;0</formula>
    </cfRule>
  </conditionalFormatting>
  <conditionalFormatting sqref="H26:H30">
    <cfRule type="expression" dxfId="2" priority="5">
      <formula>$B26&gt;0</formula>
    </cfRule>
  </conditionalFormatting>
  <conditionalFormatting sqref="K3:K7">
    <cfRule type="expression" dxfId="1" priority="1">
      <formula>$B3&gt;0</formula>
    </cfRule>
  </conditionalFormatting>
  <conditionalFormatting sqref="L26:L29">
    <cfRule type="expression" dxfId="0" priority="8">
      <formula>$B26&gt;0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700-000000000000}">
          <x14:formula1>
            <xm:f>'4.CE2'!$E$4:$E$195</xm:f>
          </x14:formula1>
          <xm:sqref>K2</xm:sqref>
        </x14:dataValidation>
        <x14:dataValidation type="list" allowBlank="1" showInputMessage="1" showErrorMessage="1" xr:uid="{00000000-0002-0000-0700-000001000000}">
          <x14:formula1>
            <xm:f>'4.CE2'!$E$2:$E$195</xm:f>
          </x14:formula1>
          <xm:sqref>K3:K40</xm:sqref>
        </x14:dataValidation>
        <x14:dataValidation type="list" allowBlank="1" showInputMessage="1" showErrorMessage="1" xr:uid="{00000000-0002-0000-0700-000003000000}">
          <x14:formula1>
            <xm:f>AUX!$B$2:$B$17</xm:f>
          </x14:formula1>
          <xm:sqref>L2:L40</xm:sqref>
        </x14:dataValidation>
        <x14:dataValidation type="list" allowBlank="1" showInputMessage="1" showErrorMessage="1" xr:uid="{00000000-0002-0000-0700-000004000000}">
          <x14:formula1>
            <xm:f>AUX!$A$2:$A$17</xm:f>
          </x14:formula1>
          <xm:sqref>G2:G40</xm:sqref>
        </x14:dataValidation>
        <x14:dataValidation type="list" allowBlank="1" showInputMessage="1" showErrorMessage="1" xr:uid="{00000000-0002-0000-0700-000002000000}">
          <x14:formula1>
            <xm:f>'5.SB'!$D$3:$D$29</xm:f>
          </x14:formula1>
          <xm:sqref>J2:J40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E6"/>
  <sheetViews>
    <sheetView workbookViewId="0">
      <selection activeCell="E2" sqref="E2"/>
    </sheetView>
  </sheetViews>
  <sheetFormatPr baseColWidth="10" defaultColWidth="11.46484375" defaultRowHeight="14.25" x14ac:dyDescent="0.45"/>
  <cols>
    <col min="1" max="1" width="38.86328125" customWidth="1"/>
    <col min="2" max="2" width="8.86328125" customWidth="1"/>
    <col min="3" max="3" width="30.53125" customWidth="1"/>
    <col min="4" max="4" width="17.6640625" customWidth="1"/>
    <col min="5" max="5" width="64.46484375" customWidth="1"/>
  </cols>
  <sheetData>
    <row r="1" spans="1:5" x14ac:dyDescent="0.45">
      <c r="A1" s="4" t="s">
        <v>243</v>
      </c>
      <c r="B1" s="4" t="s">
        <v>244</v>
      </c>
      <c r="C1" s="4" t="s">
        <v>245</v>
      </c>
      <c r="D1" s="4" t="s">
        <v>246</v>
      </c>
      <c r="E1" s="4" t="s">
        <v>234</v>
      </c>
    </row>
    <row r="2" spans="1:5" x14ac:dyDescent="0.45">
      <c r="A2" t="s">
        <v>247</v>
      </c>
      <c r="B2" t="s">
        <v>248</v>
      </c>
      <c r="C2" t="s">
        <v>249</v>
      </c>
      <c r="D2" t="s">
        <v>250</v>
      </c>
    </row>
    <row r="3" spans="1:5" x14ac:dyDescent="0.45">
      <c r="A3" t="s">
        <v>251</v>
      </c>
      <c r="B3" t="s">
        <v>248</v>
      </c>
      <c r="C3" t="s">
        <v>252</v>
      </c>
      <c r="D3" t="s">
        <v>250</v>
      </c>
    </row>
    <row r="4" spans="1:5" x14ac:dyDescent="0.45">
      <c r="A4" t="s">
        <v>253</v>
      </c>
      <c r="B4" t="s">
        <v>248</v>
      </c>
      <c r="C4" t="s">
        <v>254</v>
      </c>
      <c r="D4" t="s">
        <v>250</v>
      </c>
    </row>
    <row r="5" spans="1:5" x14ac:dyDescent="0.45">
      <c r="A5" t="s">
        <v>255</v>
      </c>
      <c r="B5" t="s">
        <v>256</v>
      </c>
      <c r="C5" t="s">
        <v>249</v>
      </c>
      <c r="D5" t="s">
        <v>250</v>
      </c>
    </row>
    <row r="6" spans="1:5" x14ac:dyDescent="0.45">
      <c r="A6" t="s">
        <v>240</v>
      </c>
      <c r="B6" t="s">
        <v>256</v>
      </c>
      <c r="C6" t="s">
        <v>249</v>
      </c>
      <c r="D6" t="s">
        <v>250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Portada</vt:lpstr>
      <vt:lpstr>1.PSyDO</vt:lpstr>
      <vt:lpstr>2.Com</vt:lpstr>
      <vt:lpstr>3.CE</vt:lpstr>
      <vt:lpstr>4.CE2</vt:lpstr>
      <vt:lpstr>5.SB</vt:lpstr>
      <vt:lpstr>6.UP</vt:lpstr>
      <vt:lpstr>7.SA</vt:lpstr>
      <vt:lpstr>8.MyR</vt:lpstr>
      <vt:lpstr>9.E1</vt:lpstr>
      <vt:lpstr>10.D</vt:lpstr>
      <vt:lpstr>AUX</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Rosana M. L</cp:lastModifiedBy>
  <cp:revision/>
  <dcterms:created xsi:type="dcterms:W3CDTF">2015-06-05T18:19:34Z</dcterms:created>
  <dcterms:modified xsi:type="dcterms:W3CDTF">2025-11-05T15:23:40Z</dcterms:modified>
</cp:coreProperties>
</file>